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2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<sst xmlns="http://schemas.openxmlformats.org/spreadsheetml/2006/main" count="54" uniqueCount="27">
  <si>
    <t>Кредит (тис. грн.)</t>
  </si>
  <si>
    <t>Процентна ставка (% у рік)</t>
  </si>
  <si>
    <t>Термін (рік)</t>
  </si>
  <si>
    <t>Вхідні дані</t>
  </si>
  <si>
    <t>тис. грн.</t>
  </si>
  <si>
    <t>План погашення боргу фірмою</t>
  </si>
  <si>
    <t>Сума відсотків</t>
  </si>
  <si>
    <t>Річний</t>
  </si>
  <si>
    <t>платіж</t>
  </si>
  <si>
    <t>Роки</t>
  </si>
  <si>
    <t>Залишок боргу</t>
  </si>
  <si>
    <t>на початок року</t>
  </si>
  <si>
    <t>Разом</t>
  </si>
  <si>
    <t xml:space="preserve">Одноразовий (по простим %) </t>
  </si>
  <si>
    <t>Одноразовий (по складним %)</t>
  </si>
  <si>
    <t xml:space="preserve">Борг </t>
  </si>
  <si>
    <t>банку</t>
  </si>
  <si>
    <t>Прибуток кредитора</t>
  </si>
  <si>
    <t>по кредиту</t>
  </si>
  <si>
    <t xml:space="preserve">Вид розрахунку боргу, що погашається </t>
  </si>
  <si>
    <t>Борг,</t>
  </si>
  <si>
    <t xml:space="preserve">що повертається </t>
  </si>
  <si>
    <t>Виплата за 5 років (по складним %)</t>
  </si>
  <si>
    <t xml:space="preserve">Сума боргу, що </t>
  </si>
  <si>
    <t xml:space="preserve">погашається щорічно </t>
  </si>
  <si>
    <t>Мал. 2.2</t>
  </si>
  <si>
    <t>Мал. 2.3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</si>
</sst>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</numFmts>
  <fonts count="14">
    <font>
      <sz val="10"/>
      <name val="Arial Cyr"/>
      <family val="0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28.5"/>
      <name val="Arial Cyr"/>
      <family val="0"/>
    </font>
    <font>
      <sz val="31"/>
      <name val="Arial Cyr"/>
      <family val="0"/>
    </font>
    <font>
      <sz val="23.75"/>
      <name val="Arial Cyr"/>
      <family val="0"/>
    </font>
    <font>
      <sz val="9.75"/>
      <name val="Arial Cyr"/>
      <family val="2"/>
    </font>
    <font>
      <sz val="24.75"/>
      <name val="Arial Cyr"/>
      <family val="0"/>
    </font>
    <font>
      <sz val="8.5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4.25"/>
      <name val="Arial Cyr"/>
      <family val="2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 Cyr"/>
                <a:ea typeface="Arial Cyr"/>
                <a:cs typeface="Arial Cyr"/>
              </a:rPr>
              <a:t>План погашення боргу фірмою</a:t>
            </a:r>
          </a:p>
        </c:rich>
      </c:tx>
      <c:layout>
        <c:manualLayout>
          <c:xMode val="factor"/>
          <c:yMode val="factor"/>
          <c:x val="-0.00925"/>
          <c:y val="-0.01975"/>
        </c:manualLayout>
      </c:layout>
      <c:spPr>
        <a:noFill/>
        <a:ln>
          <a:noFill/>
        </a:ln>
      </c:spPr>
    </c:title>
    <c:view3D>
      <c:rotX val="17"/>
      <c:rotY val="14"/>
      <c:depthPercent val="100"/>
      <c:rAngAx val="1"/>
    </c:view3D>
    <c:plotArea>
      <c:layout>
        <c:manualLayout>
          <c:xMode val="edge"/>
          <c:yMode val="edge"/>
          <c:x val="0.02725"/>
          <c:y val="0.115"/>
          <c:w val="0.93675"/>
          <c:h val="0.88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Лист1!$D$11:$D$12</c:f>
              <c:strCache>
                <c:ptCount val="1"/>
                <c:pt idx="0">
                  <c:v>Сума боргу, що  погашається щорічно 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Лист1!$B$13:$B$17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Лист1!$D$13:$D$17</c:f>
              <c:numCach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Лист1!$E$11:$E$12</c:f>
              <c:strCache>
                <c:ptCount val="1"/>
                <c:pt idx="0">
                  <c:v>Сума відсотків по кредиту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Лист1!$B$13:$B$17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Лист1!$E$13:$E$17</c:f>
              <c:numCache>
                <c:ptCount val="5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shape val="box"/>
        </c:ser>
        <c:overlap val="100"/>
        <c:shape val="box"/>
        <c:axId val="21039770"/>
        <c:axId val="55140203"/>
      </c:bar3DChart>
      <c:catAx>
        <c:axId val="2103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Роки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  <c:max val="65"/>
          <c:min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03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25"/>
          <c:y val="0.148"/>
          <c:w val="0.45425"/>
          <c:h val="0.16125"/>
        </c:manualLayout>
      </c:layout>
      <c:overlay val="0"/>
      <c:txPr>
        <a:bodyPr vert="horz" rot="0"/>
        <a:lstStyle/>
        <a:p>
          <a:pPr>
            <a:defRPr lang="en-US" cap="none" sz="1425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solidFill/>
        </a:ln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 Cyr"/>
                <a:ea typeface="Arial Cyr"/>
                <a:cs typeface="Arial Cyr"/>
              </a:rPr>
              <a:t>Прибуток кредитора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0575"/>
          <c:w val="0.99325"/>
          <c:h val="0.8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Лист1!$F$30:$F$31</c:f>
              <c:strCache>
                <c:ptCount val="1"/>
                <c:pt idx="0">
                  <c:v>Борг  банку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Лист1!$B$32:$D$34</c:f>
              <c:multiLvlStrCache>
                <c:ptCount val="3"/>
                <c:lvl>
                  <c:pt idx="0">
                    <c:v>Виплата за 5 років (по складним %)</c:v>
                  </c:pt>
                  <c:pt idx="1">
                    <c:v>Одноразовий (по простим %) </c:v>
                  </c:pt>
                  <c:pt idx="2">
                    <c:v>Одноразовий (по складним %)</c:v>
                  </c:pt>
                </c:lvl>
              </c:multiLvlStrCache>
            </c:multiLvlStrRef>
          </c:cat>
          <c:val>
            <c:numRef>
              <c:f>Лист1!$F$32:$F$34</c:f>
              <c:numCache>
                <c:ptCount val="3"/>
                <c:pt idx="0">
                  <c:v>60</c:v>
                </c:pt>
                <c:pt idx="1">
                  <c:v>100</c:v>
                </c:pt>
                <c:pt idx="2">
                  <c:v>122.10200000000009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Лист1!$E$30:$E$31</c:f>
              <c:strCache>
                <c:ptCount val="1"/>
                <c:pt idx="0">
                  <c:v>Борг, що повертається 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Лист1!$B$32:$D$34</c:f>
              <c:multiLvlStrCache>
                <c:ptCount val="3"/>
                <c:lvl>
                  <c:pt idx="0">
                    <c:v>Виплата за 5 років (по складним %)</c:v>
                  </c:pt>
                  <c:pt idx="1">
                    <c:v>Одноразовий (по простим %) </c:v>
                  </c:pt>
                  <c:pt idx="2">
                    <c:v>Одноразовий (по складним %)</c:v>
                  </c:pt>
                </c:lvl>
              </c:multiLvlStrCache>
            </c:multiLvlStrRef>
          </c:cat>
          <c:val>
            <c:numRef>
              <c:f>Лист1!$E$32:$E$34</c:f>
              <c:numCache>
                <c:ptCount val="3"/>
                <c:pt idx="0">
                  <c:v>260</c:v>
                </c:pt>
                <c:pt idx="1">
                  <c:v>300</c:v>
                </c:pt>
                <c:pt idx="2">
                  <c:v>322.1020000000001</c:v>
                </c:pt>
              </c:numCache>
            </c:numRef>
          </c:val>
          <c:shape val="box"/>
        </c:ser>
        <c:shape val="box"/>
        <c:axId val="26499780"/>
        <c:axId val="37171429"/>
        <c:axId val="66107406"/>
      </c:bar3DChart>
      <c:catAx>
        <c:axId val="2649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Вид розрахунку</a:t>
                </a:r>
              </a:p>
            </c:rich>
          </c:tx>
          <c:layout>
            <c:manualLayout>
              <c:xMode val="factor"/>
              <c:yMode val="factor"/>
              <c:x val="0.091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635"/>
              <c:y val="-0.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499780"/>
        <c:crossesAt val="1"/>
        <c:crossBetween val="between"/>
        <c:dispUnits/>
      </c:valAx>
      <c:ser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1714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46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13</xdr:col>
      <xdr:colOff>619125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8575" y="457200"/>
        <a:ext cx="95059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57150</xdr:rowOff>
    </xdr:from>
    <xdr:to>
      <xdr:col>13</xdr:col>
      <xdr:colOff>647700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47625" y="457200"/>
        <a:ext cx="95154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Formulas="1" zoomScale="75" zoomScaleNormal="75" workbookViewId="0" topLeftCell="A14">
      <selection activeCell="E31" sqref="E31"/>
    </sheetView>
  </sheetViews>
  <sheetFormatPr defaultColWidth="9.00390625" defaultRowHeight="12.75"/>
  <cols>
    <col min="2" max="2" width="3.625" style="0" customWidth="1"/>
    <col min="3" max="3" width="8.25390625" style="0" customWidth="1"/>
    <col min="4" max="4" width="11.375" style="0" customWidth="1"/>
    <col min="6" max="6" width="8.625" style="0" bestFit="1" customWidth="1"/>
  </cols>
  <sheetData>
    <row r="1" ht="12.75">
      <c r="C1" s="1" t="s">
        <v>3</v>
      </c>
    </row>
    <row r="3" spans="1:4" ht="12.75">
      <c r="A3" s="29" t="s">
        <v>0</v>
      </c>
      <c r="B3" s="29"/>
      <c r="C3" s="29"/>
      <c r="D3" s="9">
        <v>200</v>
      </c>
    </row>
    <row r="4" spans="1:4" ht="12.75">
      <c r="A4" s="29" t="s">
        <v>1</v>
      </c>
      <c r="B4" s="29"/>
      <c r="C4" s="29"/>
      <c r="D4" s="10">
        <v>0.1</v>
      </c>
    </row>
    <row r="5" spans="1:4" ht="12.75">
      <c r="A5" s="29" t="s">
        <v>2</v>
      </c>
      <c r="B5" s="29"/>
      <c r="C5" s="29"/>
      <c r="D5" s="9">
        <v>5</v>
      </c>
    </row>
    <row r="6" ht="12.75">
      <c r="E6" s="11"/>
    </row>
    <row r="9" spans="2:6" ht="18">
      <c r="B9" s="16" t="s">
        <v>5</v>
      </c>
      <c r="C9" s="16"/>
      <c r="D9" s="16"/>
      <c r="E9" s="16"/>
      <c r="F9" s="16"/>
    </row>
    <row r="10" ht="13.5" thickBot="1">
      <c r="F10" s="2" t="s">
        <v>4</v>
      </c>
    </row>
    <row r="11" spans="2:6" s="2" customFormat="1" ht="12.75">
      <c r="B11" s="14" t="s">
        <v>9</v>
      </c>
      <c r="C11" s="14" t="s">
        <v>10</v>
      </c>
      <c r="D11" s="14" t="s">
        <v>23</v>
      </c>
      <c r="E11" s="14" t="s">
        <v>6</v>
      </c>
      <c r="F11" s="14" t="s">
        <v>7</v>
      </c>
    </row>
    <row r="12" spans="2:6" s="2" customFormat="1" ht="13.5" thickBot="1">
      <c r="B12" s="15"/>
      <c r="C12" s="15" t="s">
        <v>11</v>
      </c>
      <c r="D12" s="15" t="s">
        <v>24</v>
      </c>
      <c r="E12" s="15" t="s">
        <v>18</v>
      </c>
      <c r="F12" s="15" t="s">
        <v>8</v>
      </c>
    </row>
    <row r="13" spans="2:6" s="2" customFormat="1" ht="12.75">
      <c r="B13" s="4">
        <v>1</v>
      </c>
      <c r="C13" s="5">
        <f>D3</f>
        <v>200</v>
      </c>
      <c r="D13" s="5">
        <f>$D$3/$D$5</f>
        <v>40</v>
      </c>
      <c r="E13" s="5">
        <f>C13*$D$4</f>
        <v>20</v>
      </c>
      <c r="F13" s="6">
        <f>D13+E13</f>
        <v>60</v>
      </c>
    </row>
    <row r="14" spans="2:6" s="2" customFormat="1" ht="12.75">
      <c r="B14" s="4">
        <v>2</v>
      </c>
      <c r="C14" s="5">
        <f>C13-D13</f>
        <v>160</v>
      </c>
      <c r="D14" s="5">
        <f>$D$3/$D$5</f>
        <v>40</v>
      </c>
      <c r="E14" s="5">
        <f>C14*$D$4</f>
        <v>16</v>
      </c>
      <c r="F14" s="6">
        <f>D14+E14</f>
        <v>56</v>
      </c>
    </row>
    <row r="15" spans="2:6" s="2" customFormat="1" ht="12.75">
      <c r="B15" s="4">
        <v>3</v>
      </c>
      <c r="C15" s="5">
        <f>C14-D14</f>
        <v>120</v>
      </c>
      <c r="D15" s="5">
        <f>$D$3/$D$5</f>
        <v>40</v>
      </c>
      <c r="E15" s="5">
        <f>C15*$D$4</f>
        <v>12</v>
      </c>
      <c r="F15" s="6">
        <f>D15+E15</f>
        <v>52</v>
      </c>
    </row>
    <row r="16" spans="2:6" s="2" customFormat="1" ht="12.75">
      <c r="B16" s="4">
        <v>4</v>
      </c>
      <c r="C16" s="5">
        <f>C15-D15</f>
        <v>80</v>
      </c>
      <c r="D16" s="5">
        <f>$D$3/$D$5</f>
        <v>40</v>
      </c>
      <c r="E16" s="5">
        <f>C16*$D$4</f>
        <v>8</v>
      </c>
      <c r="F16" s="6">
        <f>D16+E16</f>
        <v>48</v>
      </c>
    </row>
    <row r="17" spans="2:6" s="2" customFormat="1" ht="12.75">
      <c r="B17" s="4">
        <v>5</v>
      </c>
      <c r="C17" s="5">
        <f>C16-D16</f>
        <v>40</v>
      </c>
      <c r="D17" s="5">
        <f>$D$3/$D$5</f>
        <v>40</v>
      </c>
      <c r="E17" s="5">
        <f>C17*$D$4</f>
        <v>4</v>
      </c>
      <c r="F17" s="6">
        <f>D17+E17</f>
        <v>44</v>
      </c>
    </row>
    <row r="18" spans="2:6" s="2" customFormat="1" ht="13.5" thickBot="1">
      <c r="B18" s="3" t="s">
        <v>12</v>
      </c>
      <c r="C18" s="7"/>
      <c r="D18" s="7"/>
      <c r="E18" s="7">
        <f>SUM(E13:E17)</f>
        <v>60</v>
      </c>
      <c r="F18" s="8">
        <f>SUM(F13:F17)</f>
        <v>260</v>
      </c>
    </row>
    <row r="19" s="2" customFormat="1" ht="12.75"/>
    <row r="20" s="2" customFormat="1" ht="12.75"/>
    <row r="28" spans="2:6" ht="18">
      <c r="B28" s="16" t="s">
        <v>17</v>
      </c>
      <c r="C28" s="16"/>
      <c r="D28" s="16"/>
      <c r="E28" s="16"/>
      <c r="F28" s="16"/>
    </row>
    <row r="29" ht="13.5" thickBot="1">
      <c r="F29" s="2" t="s">
        <v>4</v>
      </c>
    </row>
    <row r="30" spans="2:6" ht="12.75">
      <c r="B30" s="23" t="s">
        <v>19</v>
      </c>
      <c r="C30" s="24"/>
      <c r="D30" s="25"/>
      <c r="E30" s="14" t="s">
        <v>20</v>
      </c>
      <c r="F30" s="14" t="s">
        <v>15</v>
      </c>
    </row>
    <row r="31" spans="2:6" ht="13.5" thickBot="1">
      <c r="B31" s="20"/>
      <c r="C31" s="21"/>
      <c r="D31" s="22"/>
      <c r="E31" s="15" t="s">
        <v>21</v>
      </c>
      <c r="F31" s="15" t="s">
        <v>16</v>
      </c>
    </row>
    <row r="32" spans="2:6" ht="12.75">
      <c r="B32" s="26" t="s">
        <v>22</v>
      </c>
      <c r="C32" s="27"/>
      <c r="D32" s="28"/>
      <c r="E32" s="12">
        <f>F18</f>
        <v>260</v>
      </c>
      <c r="F32" s="12">
        <f>E32-D3</f>
        <v>60</v>
      </c>
    </row>
    <row r="33" spans="2:6" ht="12.75">
      <c r="B33" s="26" t="s">
        <v>13</v>
      </c>
      <c r="C33" s="27"/>
      <c r="D33" s="28"/>
      <c r="E33" s="12">
        <f>D3*(1+D5*D4)</f>
        <v>300</v>
      </c>
      <c r="F33" s="12">
        <f>E33-D3</f>
        <v>100</v>
      </c>
    </row>
    <row r="34" spans="2:6" ht="12.75">
      <c r="B34" s="17" t="s">
        <v>14</v>
      </c>
      <c r="C34" s="18"/>
      <c r="D34" s="19"/>
      <c r="E34" s="13">
        <f>D3*(1+D4)^D5</f>
        <v>322.1020000000001</v>
      </c>
      <c r="F34" s="13">
        <f>E34-D3</f>
        <v>122.10200000000009</v>
      </c>
    </row>
  </sheetData>
  <mergeCells count="10">
    <mergeCell ref="B9:F9"/>
    <mergeCell ref="A3:C3"/>
    <mergeCell ref="A4:C4"/>
    <mergeCell ref="A5:C5"/>
    <mergeCell ref="B28:F28"/>
    <mergeCell ref="B34:D34"/>
    <mergeCell ref="B31:D31"/>
    <mergeCell ref="B30:D30"/>
    <mergeCell ref="B32:D32"/>
    <mergeCell ref="B33:D33"/>
  </mergeCells>
  <printOptions headings="1"/>
  <pageMargins left="1.7" right="0.3937007874015748" top="1.12" bottom="0.7874015748031497" header="0.87" footer="0.5118110236220472"/>
  <pageSetup horizontalDpi="300" verticalDpi="300" orientation="landscape" paperSize="9" r:id="rId1"/>
  <headerFooter alignWithMargins="0">
    <oddHeader>&amp;RТаблиця  2.4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50" zoomScaleNormal="50" workbookViewId="0" topLeftCell="A1">
      <selection activeCell="F29" sqref="F29"/>
    </sheetView>
  </sheetViews>
  <sheetFormatPr defaultColWidth="9.00390625" defaultRowHeight="12.75"/>
  <cols>
    <col min="2" max="2" width="6.375" style="0" customWidth="1"/>
    <col min="3" max="3" width="16.25390625" style="0" customWidth="1"/>
    <col min="4" max="4" width="21.75390625" style="0" bestFit="1" customWidth="1"/>
    <col min="5" max="5" width="17.25390625" style="0" customWidth="1"/>
    <col min="6" max="6" width="8.375" style="0" bestFit="1" customWidth="1"/>
  </cols>
  <sheetData>
    <row r="1" ht="12.75">
      <c r="C1" s="1" t="s">
        <v>3</v>
      </c>
    </row>
    <row r="3" spans="1:4" ht="12.75">
      <c r="A3" s="29" t="s">
        <v>0</v>
      </c>
      <c r="B3" s="29"/>
      <c r="C3" s="29"/>
      <c r="D3" s="9">
        <v>200</v>
      </c>
    </row>
    <row r="4" spans="1:4" ht="12.75">
      <c r="A4" s="29" t="s">
        <v>1</v>
      </c>
      <c r="B4" s="29"/>
      <c r="C4" s="29"/>
      <c r="D4" s="10">
        <v>0.1</v>
      </c>
    </row>
    <row r="5" spans="1:4" ht="12.75">
      <c r="A5" s="29" t="s">
        <v>2</v>
      </c>
      <c r="B5" s="29"/>
      <c r="C5" s="29"/>
      <c r="D5" s="9">
        <v>5</v>
      </c>
    </row>
    <row r="6" ht="12.75">
      <c r="E6" s="11"/>
    </row>
    <row r="9" spans="2:6" ht="18">
      <c r="B9" s="16" t="s">
        <v>5</v>
      </c>
      <c r="C9" s="16"/>
      <c r="D9" s="16"/>
      <c r="E9" s="16"/>
      <c r="F9" s="16"/>
    </row>
    <row r="10" ht="13.5" thickBot="1">
      <c r="F10" s="2" t="s">
        <v>4</v>
      </c>
    </row>
    <row r="11" spans="2:6" s="2" customFormat="1" ht="12.75">
      <c r="B11" s="14" t="s">
        <v>9</v>
      </c>
      <c r="C11" s="14" t="s">
        <v>10</v>
      </c>
      <c r="D11" s="14" t="s">
        <v>23</v>
      </c>
      <c r="E11" s="14" t="s">
        <v>6</v>
      </c>
      <c r="F11" s="14" t="s">
        <v>7</v>
      </c>
    </row>
    <row r="12" spans="2:6" s="2" customFormat="1" ht="13.5" thickBot="1">
      <c r="B12" s="15"/>
      <c r="C12" s="15" t="s">
        <v>11</v>
      </c>
      <c r="D12" s="15" t="s">
        <v>24</v>
      </c>
      <c r="E12" s="15" t="s">
        <v>18</v>
      </c>
      <c r="F12" s="15" t="s">
        <v>8</v>
      </c>
    </row>
    <row r="13" spans="2:6" s="2" customFormat="1" ht="12.75">
      <c r="B13" s="4">
        <v>1</v>
      </c>
      <c r="C13" s="5">
        <f>D3</f>
        <v>200</v>
      </c>
      <c r="D13" s="5">
        <f>$D$3/$D$5</f>
        <v>40</v>
      </c>
      <c r="E13" s="5">
        <f>C13*$D$4</f>
        <v>20</v>
      </c>
      <c r="F13" s="6">
        <f>D13+E13</f>
        <v>60</v>
      </c>
    </row>
    <row r="14" spans="2:6" s="2" customFormat="1" ht="12.75">
      <c r="B14" s="4">
        <v>2</v>
      </c>
      <c r="C14" s="5">
        <f>C13-D13</f>
        <v>160</v>
      </c>
      <c r="D14" s="5">
        <f>$D$3/$D$5</f>
        <v>40</v>
      </c>
      <c r="E14" s="5">
        <f>C14*$D$4</f>
        <v>16</v>
      </c>
      <c r="F14" s="6">
        <f>D14+E14</f>
        <v>56</v>
      </c>
    </row>
    <row r="15" spans="2:6" s="2" customFormat="1" ht="12.75">
      <c r="B15" s="4">
        <v>3</v>
      </c>
      <c r="C15" s="5">
        <f>C14-D14</f>
        <v>120</v>
      </c>
      <c r="D15" s="5">
        <f>$D$3/$D$5</f>
        <v>40</v>
      </c>
      <c r="E15" s="5">
        <f>C15*$D$4</f>
        <v>12</v>
      </c>
      <c r="F15" s="6">
        <f>D15+E15</f>
        <v>52</v>
      </c>
    </row>
    <row r="16" spans="2:6" s="2" customFormat="1" ht="12.75">
      <c r="B16" s="4">
        <v>4</v>
      </c>
      <c r="C16" s="5">
        <f>C15-D15</f>
        <v>80</v>
      </c>
      <c r="D16" s="5">
        <f>$D$3/$D$5</f>
        <v>40</v>
      </c>
      <c r="E16" s="5">
        <f>C16*$D$4</f>
        <v>8</v>
      </c>
      <c r="F16" s="6">
        <f>D16+E16</f>
        <v>48</v>
      </c>
    </row>
    <row r="17" spans="2:6" s="2" customFormat="1" ht="12.75">
      <c r="B17" s="4">
        <v>5</v>
      </c>
      <c r="C17" s="5">
        <f>C16-D16</f>
        <v>40</v>
      </c>
      <c r="D17" s="5">
        <f>$D$3/$D$5</f>
        <v>40</v>
      </c>
      <c r="E17" s="5">
        <f>C17*$D$4</f>
        <v>4</v>
      </c>
      <c r="F17" s="6">
        <f>D17+E17</f>
        <v>44</v>
      </c>
    </row>
    <row r="18" spans="2:6" s="2" customFormat="1" ht="13.5" thickBot="1">
      <c r="B18" s="3" t="s">
        <v>12</v>
      </c>
      <c r="C18" s="7"/>
      <c r="D18" s="7"/>
      <c r="E18" s="7">
        <f>SUM(E13:E17)</f>
        <v>60</v>
      </c>
      <c r="F18" s="8">
        <f>SUM(F13:F17)</f>
        <v>260</v>
      </c>
    </row>
    <row r="19" s="2" customFormat="1" ht="12.75"/>
    <row r="20" s="2" customFormat="1" ht="12.75"/>
    <row r="28" spans="2:6" ht="18">
      <c r="B28" s="16" t="s">
        <v>17</v>
      </c>
      <c r="C28" s="16"/>
      <c r="D28" s="16"/>
      <c r="E28" s="16"/>
      <c r="F28" s="16"/>
    </row>
    <row r="29" ht="13.5" thickBot="1">
      <c r="F29" s="2" t="s">
        <v>4</v>
      </c>
    </row>
    <row r="30" spans="2:6" ht="12.75">
      <c r="B30" s="23" t="s">
        <v>19</v>
      </c>
      <c r="C30" s="24"/>
      <c r="D30" s="25"/>
      <c r="E30" s="14" t="s">
        <v>20</v>
      </c>
      <c r="F30" s="14" t="s">
        <v>15</v>
      </c>
    </row>
    <row r="31" spans="2:6" ht="13.5" thickBot="1">
      <c r="B31" s="20"/>
      <c r="C31" s="21"/>
      <c r="D31" s="22"/>
      <c r="E31" s="15" t="s">
        <v>21</v>
      </c>
      <c r="F31" s="15" t="s">
        <v>16</v>
      </c>
    </row>
    <row r="32" spans="2:6" ht="12.75">
      <c r="B32" s="26" t="s">
        <v>22</v>
      </c>
      <c r="C32" s="27"/>
      <c r="D32" s="28"/>
      <c r="E32" s="12">
        <f>F18</f>
        <v>260</v>
      </c>
      <c r="F32" s="12">
        <f>E32-D3</f>
        <v>60</v>
      </c>
    </row>
    <row r="33" spans="2:6" ht="12.75">
      <c r="B33" s="26" t="s">
        <v>13</v>
      </c>
      <c r="C33" s="27"/>
      <c r="D33" s="28"/>
      <c r="E33" s="12">
        <f>D3*(1+D5*D4)</f>
        <v>300</v>
      </c>
      <c r="F33" s="12">
        <f>E33-D3</f>
        <v>100</v>
      </c>
    </row>
    <row r="34" spans="2:6" ht="12.75">
      <c r="B34" s="17" t="s">
        <v>14</v>
      </c>
      <c r="C34" s="18"/>
      <c r="D34" s="19"/>
      <c r="E34" s="13">
        <f>D3*(1+D4)^D5</f>
        <v>322.1020000000001</v>
      </c>
      <c r="F34" s="13">
        <f>E34-D3</f>
        <v>122.10200000000009</v>
      </c>
    </row>
  </sheetData>
  <mergeCells count="10">
    <mergeCell ref="B28:F28"/>
    <mergeCell ref="B34:D34"/>
    <mergeCell ref="B31:D31"/>
    <mergeCell ref="B30:D30"/>
    <mergeCell ref="B32:D32"/>
    <mergeCell ref="B33:D33"/>
    <mergeCell ref="B9:F9"/>
    <mergeCell ref="A3:C3"/>
    <mergeCell ref="A4:C4"/>
    <mergeCell ref="A5:C5"/>
  </mergeCells>
  <printOptions/>
  <pageMargins left="1.33" right="0.3937007874015748" top="2.0866141732283467" bottom="0.7874015748031497" header="0.5118110236220472" footer="0.5118110236220472"/>
  <pageSetup horizontalDpi="300" verticalDpi="300" orientation="portrait" paperSize="9" r:id="rId1"/>
  <headerFooter alignWithMargins="0">
    <oddHeader>&amp;RТаблиця 2.7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L2:M2"/>
  <sheetViews>
    <sheetView tabSelected="1" zoomScale="50" zoomScaleNormal="50" workbookViewId="0" topLeftCell="A1">
      <selection activeCell="L2" sqref="L2:M2"/>
    </sheetView>
  </sheetViews>
  <sheetFormatPr defaultColWidth="9.00390625" defaultRowHeight="12.75"/>
  <sheetData>
    <row r="2" spans="12:13" ht="18.75">
      <c r="L2" s="30" t="s">
        <v>25</v>
      </c>
      <c r="M2" s="16"/>
    </row>
  </sheetData>
  <mergeCells count="1">
    <mergeCell ref="L2:M2"/>
  </mergeCells>
  <printOptions/>
  <pageMargins left="0.7874015748031497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2:M2"/>
  <sheetViews>
    <sheetView zoomScale="50" zoomScaleNormal="50" workbookViewId="0" topLeftCell="A1">
      <selection activeCell="L3" sqref="L3"/>
    </sheetView>
  </sheetViews>
  <sheetFormatPr defaultColWidth="9.00390625" defaultRowHeight="12.75"/>
  <sheetData>
    <row r="2" spans="12:13" ht="18.75">
      <c r="L2" s="30" t="s">
        <v>26</v>
      </c>
      <c r="M2" s="16"/>
    </row>
  </sheetData>
  <mergeCells count="1">
    <mergeCell ref="L2:M2"/>
  </mergeCells>
  <printOptions/>
  <pageMargins left="0.7874015748031497" right="0.3937007874015748" top="0.7874015748031497" bottom="0.7874015748031497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Ludmila</cp:lastModifiedBy>
  <cp:lastPrinted>1999-05-29T05:24:27Z</cp:lastPrinted>
  <dcterms:created xsi:type="dcterms:W3CDTF">1999-04-02T12:28:33Z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