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90" windowHeight="73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<sst xmlns="http://schemas.openxmlformats.org/spreadsheetml/2006/main" count="18" uniqueCount="18">
  <si>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Себест.</t>
  </si>
  <si>
    <t>Мз</t>
  </si>
  <si>
    <t>А</t>
  </si>
  <si>
    <t>Пр</t>
  </si>
  <si>
    <t>Пфот</t>
  </si>
  <si>
    <t>Всего</t>
  </si>
  <si>
    <t>Си</t>
  </si>
  <si>
    <t>Н1</t>
  </si>
  <si>
    <t>Н2</t>
  </si>
  <si>
    <t>Н3</t>
  </si>
  <si>
    <t>Н4</t>
  </si>
  <si>
    <t>Выручка</t>
  </si>
  <si>
    <t>Баланс. Прибыль</t>
  </si>
  <si>
    <t>Итого:</t>
  </si>
  <si>
    <t>Налоги</t>
  </si>
  <si>
    <t>Прибыль</t>
  </si>
  <si>
    <t>Налог на прибыль</t>
  </si>
  <si>
    <t>Чистая прибыль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</si>
</sst>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17" applyAlignment="1">
      <alignment/>
    </xf>
    <xf numFmtId="164" fontId="0" fillId="0" borderId="0" xfId="17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23" sqref="C23"/>
    </sheetView>
  </sheetViews>
  <sheetFormatPr defaultColWidth="9.00390625" defaultRowHeight="12.75"/>
  <cols>
    <col min="2" max="2" width="23.75390625" style="0" customWidth="1"/>
    <col min="3" max="3" width="17.125" style="0" customWidth="1"/>
  </cols>
  <sheetData>
    <row r="1" spans="1:3" ht="12.75">
      <c r="A1">
        <v>1528200</v>
      </c>
      <c r="B1" s="2">
        <v>0.054</v>
      </c>
      <c r="C1" s="3">
        <f>PRODUCT(A1:B1)</f>
        <v>82522.8</v>
      </c>
    </row>
    <row r="2" spans="1:3" ht="12.75">
      <c r="A2">
        <v>1528200</v>
      </c>
      <c r="B2" s="1">
        <v>0.28</v>
      </c>
      <c r="C2" s="3">
        <f>PRODUCT(A2:B2)</f>
        <v>427896.00000000006</v>
      </c>
    </row>
    <row r="3" spans="1:3" ht="12.75">
      <c r="A3">
        <v>1528200</v>
      </c>
      <c r="B3" s="2">
        <v>0.015</v>
      </c>
      <c r="C3" s="3">
        <f>PRODUCT(A3:B3)</f>
        <v>22923</v>
      </c>
    </row>
    <row r="4" spans="1:3" ht="12.75">
      <c r="A4">
        <v>1528200</v>
      </c>
      <c r="B4" s="2">
        <v>0.036</v>
      </c>
      <c r="C4" s="3">
        <f>PRODUCT(A4:B4)</f>
        <v>55015.2</v>
      </c>
    </row>
    <row r="5" spans="1:3" ht="12.75">
      <c r="A5">
        <v>1528200</v>
      </c>
      <c r="B5" s="2">
        <v>0.01</v>
      </c>
      <c r="C5" s="3">
        <f>PRODUCT(A5:B5)</f>
        <v>15282</v>
      </c>
    </row>
    <row r="6" ht="12.75">
      <c r="C6" s="3">
        <f>SUM(C1:C5)</f>
        <v>603639</v>
      </c>
    </row>
    <row r="8" spans="1:2" ht="12.75">
      <c r="A8" t="s">
        <v>0</v>
      </c>
      <c r="B8" s="3">
        <f>PRODUCT(A1+C6,100)/18</f>
        <v>11843550</v>
      </c>
    </row>
    <row r="9" spans="1:3" ht="12.75">
      <c r="A9" t="s">
        <v>1</v>
      </c>
      <c r="B9" s="1">
        <v>0.69</v>
      </c>
      <c r="C9" s="3">
        <f>PRODUCT(B8,B9)</f>
        <v>8172049.499999999</v>
      </c>
    </row>
    <row r="10" spans="1:3" ht="12.75">
      <c r="A10" t="s">
        <v>2</v>
      </c>
      <c r="B10" s="1">
        <v>0.03</v>
      </c>
      <c r="C10" s="3">
        <f>PRODUCT(B8,B10)</f>
        <v>355306.5</v>
      </c>
    </row>
    <row r="11" spans="1:3" ht="12.75">
      <c r="A11" t="s">
        <v>3</v>
      </c>
      <c r="B11" s="1">
        <v>0.1</v>
      </c>
      <c r="C11" s="3">
        <f>PRODUCT(B8,B11)</f>
        <v>1184355</v>
      </c>
    </row>
    <row r="12" spans="1:3" ht="12.75">
      <c r="A12" t="s">
        <v>4</v>
      </c>
      <c r="B12" s="1">
        <v>0.18</v>
      </c>
      <c r="C12" s="3">
        <f>PRODUCT(B8,B12)</f>
        <v>2131839</v>
      </c>
    </row>
    <row r="14" spans="1:3" ht="12.75">
      <c r="A14" t="s">
        <v>11</v>
      </c>
      <c r="C14" s="3">
        <v>13140450.8</v>
      </c>
    </row>
    <row r="15" spans="1:3" ht="12.75">
      <c r="A15" t="s">
        <v>5</v>
      </c>
      <c r="C15" s="3">
        <f>SUM(C9,C10,A1,C6,C11)</f>
        <v>11843550</v>
      </c>
    </row>
    <row r="16" spans="1:3" ht="12.75">
      <c r="A16" t="s">
        <v>15</v>
      </c>
      <c r="C16" s="3">
        <f>C14-C15</f>
        <v>1296900.8000000007</v>
      </c>
    </row>
    <row r="17" spans="1:3" ht="12.75">
      <c r="A17" t="s">
        <v>6</v>
      </c>
      <c r="C17" s="3">
        <f>PRODUCT(B8,0.02)</f>
        <v>236871</v>
      </c>
    </row>
    <row r="18" ht="12.75">
      <c r="A18" t="s">
        <v>14</v>
      </c>
    </row>
    <row r="19" spans="1:3" ht="12.75">
      <c r="A19" t="s">
        <v>7</v>
      </c>
      <c r="B19" s="2">
        <v>0.015</v>
      </c>
      <c r="C19" s="3">
        <f>PRODUCT(C17,B19)</f>
        <v>3553.065</v>
      </c>
    </row>
    <row r="20" spans="1:3" ht="12.75">
      <c r="A20" t="s">
        <v>8</v>
      </c>
      <c r="B20" s="2">
        <v>0.03</v>
      </c>
      <c r="C20" s="3">
        <f>PRODUCT(A1,B20)</f>
        <v>45846</v>
      </c>
    </row>
    <row r="21" spans="1:3" ht="12.75">
      <c r="A21" t="s">
        <v>9</v>
      </c>
      <c r="B21" s="2">
        <v>0.01</v>
      </c>
      <c r="C21" s="3">
        <f>PRODUCT(C14,B21)</f>
        <v>131404.508</v>
      </c>
    </row>
    <row r="22" spans="1:3" ht="12.75">
      <c r="A22" t="s">
        <v>10</v>
      </c>
      <c r="B22" s="2">
        <v>0.015</v>
      </c>
      <c r="C22" s="3">
        <f>PRODUCT(83,148,9,1.5)</f>
        <v>165834</v>
      </c>
    </row>
    <row r="23" spans="1:3" ht="12.75">
      <c r="A23" t="s">
        <v>13</v>
      </c>
      <c r="C23" s="3">
        <f>SUM(C19:C22)</f>
        <v>346637.573</v>
      </c>
    </row>
    <row r="25" spans="1:3" ht="25.5">
      <c r="A25" s="4" t="s">
        <v>12</v>
      </c>
      <c r="C25" s="3">
        <f>C16-C23</f>
        <v>950263.2270000008</v>
      </c>
    </row>
    <row r="27" spans="1:3" ht="25.5">
      <c r="A27" s="4" t="s">
        <v>16</v>
      </c>
      <c r="B27" s="1">
        <v>0.35</v>
      </c>
      <c r="C27" s="3">
        <f>PRODUCT(C25,B27)</f>
        <v>332592.12945000024</v>
      </c>
    </row>
    <row r="29" spans="1:3" ht="12.75">
      <c r="A29" t="s">
        <v>17</v>
      </c>
      <c r="C29" s="3">
        <f>C25-C27</f>
        <v>617671.0975500005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ВИСТ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Замиховский Сергей Владимирович</dc:creator>
  <cp:keywords/>
  <dc:description/>
  <cp:lastModifiedBy>Замиховский Сергей Владимирович</cp:lastModifiedBy>
  <dcterms:created xsi:type="dcterms:W3CDTF">1999-01-10T15:39:46Z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