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4395" windowHeight="3435" tabRatio="938" activeTab="12"/>
  </bookViews>
  <sheets>
    <sheet name="Усл. 1" sheetId="1" r:id="rId1"/>
    <sheet name="Реш. 1" sheetId="2" r:id="rId2"/>
    <sheet name="Усл. 2 " sheetId="3" r:id="rId3"/>
    <sheet name="Реш. 2" sheetId="4" r:id="rId4"/>
    <sheet name="Диагр. 2" sheetId="5" r:id="rId5"/>
    <sheet name="Усл. 3" sheetId="6" r:id="rId6"/>
    <sheet name="Реш. 3" sheetId="7" r:id="rId7"/>
    <sheet name="Усл. 4" sheetId="8" r:id="rId8"/>
    <sheet name="Усл. 5" sheetId="9" r:id="rId9"/>
    <sheet name="Реш. 5" sheetId="10" r:id="rId10"/>
    <sheet name="Усл. 6" sheetId="11" r:id="rId11"/>
    <sheet name="Реш. 6" sheetId="12" r:id="rId12"/>
    <sheet name="Реш. 6 (2)" sheetId="13" r:id="rId13"/>
    <sheet name="Усл. 7" sheetId="14" r:id="rId14"/>
    <sheet name="Реш. 7" sheetId="15" r:id="rId15"/>
    <sheet name="Усл. 8" sheetId="16" r:id="rId16"/>
    <sheet name="Реш. 8" sheetId="17" r:id="rId17"/>
  </sheets>
  <definedNames>
    <definedName name="_xlnm.Print_Area" localSheetId="9">'Реш. 5'!$A:$IV</definedName>
    <definedName name="_xlnm.Print_Area" localSheetId="14">'Реш. 7'!$A:$IV</definedName>
  </definedNames>
  <calcPr fullCalcOnLoad="1"/>
</workbook>
</file>

<file path=xl/sharedStrings.xml><?xml version="1.0" encoding="utf-8"?>
<sst xmlns="http://schemas.openxmlformats.org/spreadsheetml/2006/main" count="830" uniqueCount="600">
  <si>
    <t>(млн. руб.)</t>
  </si>
  <si>
    <t>---</t>
  </si>
  <si>
    <t>А</t>
  </si>
  <si>
    <t>Б</t>
  </si>
  <si>
    <t>В</t>
  </si>
  <si>
    <t>ЗАДАЧА  №1:</t>
  </si>
  <si>
    <t>Решение:</t>
  </si>
  <si>
    <t>ЗАДАЧА  №2:</t>
  </si>
  <si>
    <t>ЗАДАЧА  №3:</t>
  </si>
  <si>
    <t xml:space="preserve"> </t>
  </si>
  <si>
    <t>ЗАДАЧА  №4:</t>
  </si>
  <si>
    <t>Вывод:</t>
  </si>
  <si>
    <t>ЗАДАЧА  №5:</t>
  </si>
  <si>
    <t>ЗАДАЧА  №6:</t>
  </si>
  <si>
    <t>Базисный период</t>
  </si>
  <si>
    <t>Определите:</t>
  </si>
  <si>
    <t xml:space="preserve">Изменение </t>
  </si>
  <si>
    <t>=</t>
  </si>
  <si>
    <r>
      <t xml:space="preserve">p </t>
    </r>
    <r>
      <rPr>
        <b/>
        <sz val="7"/>
        <rFont val="Arial Cyr"/>
        <family val="2"/>
      </rPr>
      <t xml:space="preserve">1 </t>
    </r>
    <r>
      <rPr>
        <b/>
        <sz val="11"/>
        <rFont val="Arial Cyr"/>
        <family val="2"/>
      </rPr>
      <t xml:space="preserve"> q</t>
    </r>
    <r>
      <rPr>
        <b/>
        <sz val="7"/>
        <rFont val="Arial Cyr"/>
        <family val="2"/>
      </rPr>
      <t xml:space="preserve"> 1</t>
    </r>
  </si>
  <si>
    <r>
      <t xml:space="preserve">p </t>
    </r>
    <r>
      <rPr>
        <b/>
        <sz val="7"/>
        <rFont val="Arial Cyr"/>
        <family val="2"/>
      </rPr>
      <t xml:space="preserve">0 </t>
    </r>
    <r>
      <rPr>
        <b/>
        <sz val="11"/>
        <rFont val="Arial Cyr"/>
        <family val="2"/>
      </rPr>
      <t xml:space="preserve"> q</t>
    </r>
    <r>
      <rPr>
        <b/>
        <sz val="7"/>
        <rFont val="Arial Cyr"/>
        <family val="2"/>
      </rPr>
      <t xml:space="preserve"> 1</t>
    </r>
  </si>
  <si>
    <r>
      <t xml:space="preserve">p </t>
    </r>
    <r>
      <rPr>
        <b/>
        <sz val="7"/>
        <rFont val="Arial Cyr"/>
        <family val="2"/>
      </rPr>
      <t xml:space="preserve">0 </t>
    </r>
    <r>
      <rPr>
        <b/>
        <sz val="11"/>
        <rFont val="Arial Cyr"/>
        <family val="2"/>
      </rPr>
      <t xml:space="preserve"> q</t>
    </r>
    <r>
      <rPr>
        <b/>
        <sz val="7"/>
        <rFont val="Arial Cyr"/>
        <family val="2"/>
      </rPr>
      <t xml:space="preserve"> 0</t>
    </r>
  </si>
  <si>
    <t>x</t>
  </si>
  <si>
    <t xml:space="preserve"> р</t>
  </si>
  <si>
    <r>
      <t xml:space="preserve">(p </t>
    </r>
    <r>
      <rPr>
        <b/>
        <sz val="7"/>
        <rFont val="Arial Cyr"/>
        <family val="2"/>
      </rPr>
      <t xml:space="preserve">1 </t>
    </r>
    <r>
      <rPr>
        <b/>
        <sz val="11"/>
        <rFont val="Arial Cyr"/>
        <family val="2"/>
      </rPr>
      <t xml:space="preserve"> q</t>
    </r>
    <r>
      <rPr>
        <b/>
        <sz val="7"/>
        <rFont val="Arial Cyr"/>
        <family val="2"/>
      </rPr>
      <t xml:space="preserve"> 1</t>
    </r>
    <r>
      <rPr>
        <b/>
        <sz val="11"/>
        <rFont val="Arial Cyr"/>
        <family val="2"/>
      </rPr>
      <t xml:space="preserve"> / i </t>
    </r>
    <r>
      <rPr>
        <b/>
        <sz val="7"/>
        <rFont val="Arial Cyr"/>
        <family val="2"/>
      </rPr>
      <t>p</t>
    </r>
    <r>
      <rPr>
        <b/>
        <sz val="11"/>
        <rFont val="Arial Cyr"/>
        <family val="2"/>
      </rPr>
      <t>)</t>
    </r>
  </si>
  <si>
    <r>
      <t>p</t>
    </r>
    <r>
      <rPr>
        <b/>
        <sz val="7"/>
        <rFont val="Arial Cyr"/>
        <family val="2"/>
      </rPr>
      <t xml:space="preserve"> 1</t>
    </r>
    <r>
      <rPr>
        <b/>
        <sz val="11"/>
        <rFont val="Arial Cyr"/>
        <family val="2"/>
      </rPr>
      <t xml:space="preserve">  q </t>
    </r>
    <r>
      <rPr>
        <b/>
        <sz val="7"/>
        <rFont val="Arial Cyr"/>
        <family val="2"/>
      </rPr>
      <t>1</t>
    </r>
  </si>
  <si>
    <r>
      <t>I</t>
    </r>
    <r>
      <rPr>
        <b/>
        <sz val="10"/>
        <rFont val="Bookman Old Style"/>
        <family val="1"/>
      </rPr>
      <t xml:space="preserve"> pq</t>
    </r>
  </si>
  <si>
    <r>
      <t>I</t>
    </r>
    <r>
      <rPr>
        <b/>
        <sz val="10"/>
        <rFont val="Bookman Old Style"/>
        <family val="1"/>
      </rPr>
      <t>р</t>
    </r>
  </si>
  <si>
    <r>
      <t>I</t>
    </r>
    <r>
      <rPr>
        <b/>
        <sz val="10"/>
        <rFont val="Bookman Old Style"/>
        <family val="1"/>
      </rPr>
      <t>q</t>
    </r>
  </si>
  <si>
    <r>
      <t>I</t>
    </r>
    <r>
      <rPr>
        <b/>
        <sz val="10"/>
        <rFont val="Bookman Old Style"/>
        <family val="1"/>
      </rPr>
      <t xml:space="preserve">p  x </t>
    </r>
    <r>
      <rPr>
        <b/>
        <sz val="17"/>
        <rFont val="Bookman Old Style"/>
        <family val="1"/>
      </rPr>
      <t xml:space="preserve"> I</t>
    </r>
    <r>
      <rPr>
        <b/>
        <sz val="10"/>
        <rFont val="Bookman Old Style"/>
        <family val="1"/>
      </rPr>
      <t>q</t>
    </r>
  </si>
  <si>
    <t>I pq</t>
  </si>
  <si>
    <t>Iр</t>
  </si>
  <si>
    <t>Число</t>
  </si>
  <si>
    <t>Данные о платежеспособном спросе и объеме розничного товарооборота города составили:</t>
  </si>
  <si>
    <t>Прошлый год</t>
  </si>
  <si>
    <t>Отчетный год</t>
  </si>
  <si>
    <t>Наименование показателей</t>
  </si>
  <si>
    <t>Платежеспособный спрос города</t>
  </si>
  <si>
    <t>Розничный товарооборот, включая оборот общепита</t>
  </si>
  <si>
    <t>Товарооборот общепита в % к платежеспособному спросу</t>
  </si>
  <si>
    <t xml:space="preserve">Розничный товарооборот по продовольственным товарам, </t>
  </si>
  <si>
    <t>включая оборот общественного питания</t>
  </si>
  <si>
    <t>Среднегодовая численность населения, тыс. чел.</t>
  </si>
  <si>
    <t>На основании этих данных определите:</t>
  </si>
  <si>
    <t>в общем объеме платежеспособного спроса города за каждый год.</t>
  </si>
  <si>
    <r>
      <t>1.</t>
    </r>
    <r>
      <rPr>
        <sz val="10"/>
        <rFont val="Bookman Old Style"/>
        <family val="1"/>
      </rPr>
      <t xml:space="preserve"> Удельный вес розничного товарооборота города (включая товарооборот общественного питания)</t>
    </r>
  </si>
  <si>
    <r>
      <t xml:space="preserve">2. </t>
    </r>
    <r>
      <rPr>
        <sz val="10"/>
        <rFont val="Bookman Old Style"/>
        <family val="1"/>
      </rPr>
      <t>Объем товарооборота общественного питания за каждый год.</t>
    </r>
  </si>
  <si>
    <r>
      <t>3.</t>
    </r>
    <r>
      <rPr>
        <sz val="10"/>
        <rFont val="Bookman Old Style"/>
        <family val="1"/>
      </rPr>
      <t xml:space="preserve"> Удельный вес товарооборота общепита в общем объеме розничного товарооборота</t>
    </r>
  </si>
  <si>
    <t>продовольственных товаров за каждый год</t>
  </si>
  <si>
    <r>
      <t xml:space="preserve">4. </t>
    </r>
    <r>
      <rPr>
        <sz val="10"/>
        <rFont val="Bookman Old Style"/>
        <family val="1"/>
      </rPr>
      <t xml:space="preserve">Объем товарооборота на душу населения (по розничному товарообороту города, включая </t>
    </r>
  </si>
  <si>
    <t xml:space="preserve">товарооборот общепита; по розничному товарооборобту продовольственных товаров, включая </t>
  </si>
  <si>
    <t>товарооборот общепита; по товарообороту общественного питания)</t>
  </si>
  <si>
    <r>
      <t>5.</t>
    </r>
    <r>
      <rPr>
        <sz val="10"/>
        <rFont val="Bookman Old Style"/>
        <family val="1"/>
      </rPr>
      <t xml:space="preserve"> Показатели абсолютной и относительной динамики душевого товарооборота (по розничному </t>
    </r>
  </si>
  <si>
    <t xml:space="preserve">товарообороту города, включая товарооборот общепита; по розничному товарообороту </t>
  </si>
  <si>
    <t>продовольственных товаров, включая товарооборот общепита; по товарообороту общепита.)</t>
  </si>
  <si>
    <t xml:space="preserve">Имеются следующие данные: </t>
  </si>
  <si>
    <t>Молоко</t>
  </si>
  <si>
    <t>Хлеб</t>
  </si>
  <si>
    <t>Яйца</t>
  </si>
  <si>
    <t>И Т О Г О</t>
  </si>
  <si>
    <t>Наименование товарных</t>
  </si>
  <si>
    <t>групп</t>
  </si>
  <si>
    <t>фактических ценах (тыс. руб.)</t>
  </si>
  <si>
    <t>Отчетный период</t>
  </si>
  <si>
    <t>цен по группе</t>
  </si>
  <si>
    <t>товаров, ( % )</t>
  </si>
  <si>
    <r>
      <t xml:space="preserve">2. </t>
    </r>
    <r>
      <rPr>
        <sz val="10"/>
        <rFont val="Bookman Old Style"/>
        <family val="1"/>
      </rPr>
      <t>Индивидуальные и общие индексы объема товарооборота в фактических и</t>
    </r>
  </si>
  <si>
    <t>сопоставимых ценах.</t>
  </si>
  <si>
    <r>
      <t>3.</t>
    </r>
    <r>
      <rPr>
        <sz val="10"/>
        <rFont val="Bookman Old Style"/>
        <family val="1"/>
      </rPr>
      <t xml:space="preserve"> Покажите взаимосвязь исчисленных индексов.</t>
    </r>
  </si>
  <si>
    <r>
      <t>4.</t>
    </r>
    <r>
      <rPr>
        <sz val="10"/>
        <rFont val="Bookman Old Style"/>
        <family val="1"/>
      </rPr>
      <t xml:space="preserve"> Размер изменения объема товарооборота в действующих ценах.</t>
    </r>
  </si>
  <si>
    <r>
      <t>I</t>
    </r>
    <r>
      <rPr>
        <b/>
        <sz val="10"/>
        <rFont val="Bookman Old Style"/>
        <family val="1"/>
      </rPr>
      <t xml:space="preserve"> pq  </t>
    </r>
  </si>
  <si>
    <t xml:space="preserve">Имеются следующая информация о товарном составе розничного товарооборота торгового </t>
  </si>
  <si>
    <t xml:space="preserve">предприятия за 2 периода (в тыс. руб.): </t>
  </si>
  <si>
    <t>Наименование товарных групп</t>
  </si>
  <si>
    <t>Периоды</t>
  </si>
  <si>
    <t>первый</t>
  </si>
  <si>
    <t>второй</t>
  </si>
  <si>
    <t>Общий объем розничного товарооборота - всего</t>
  </si>
  <si>
    <t>в том числе:</t>
  </si>
  <si>
    <t xml:space="preserve"> - товарооборот продовольственных товаров</t>
  </si>
  <si>
    <r>
      <t xml:space="preserve">1. </t>
    </r>
    <r>
      <rPr>
        <sz val="10"/>
        <rFont val="Bookman Old Style"/>
        <family val="1"/>
      </rPr>
      <t>Определите темпы роста и прироста товарооборота по отдельным группам товаров и по</t>
    </r>
  </si>
  <si>
    <t>предприятию в целом.</t>
  </si>
  <si>
    <t>объема розничного товарооборона</t>
  </si>
  <si>
    <r>
      <t xml:space="preserve">2. </t>
    </r>
    <r>
      <rPr>
        <sz val="10"/>
        <rFont val="Bookman Old Style"/>
        <family val="1"/>
      </rPr>
      <t>Коэффициенты эластичности продажи отдельных групп товаров в зависимости от общего</t>
    </r>
  </si>
  <si>
    <r>
      <t>3.</t>
    </r>
    <r>
      <rPr>
        <sz val="10"/>
        <rFont val="Bookman Old Style"/>
        <family val="1"/>
      </rPr>
      <t xml:space="preserve"> Показатели товарной структуры розничного товарооборота за каждый период.</t>
    </r>
  </si>
  <si>
    <t>б). за счет изменения количества реализованных товаров.</t>
  </si>
  <si>
    <t>а). за счет изменения цен;</t>
  </si>
  <si>
    <t xml:space="preserve"> - в целом и в том числе:</t>
  </si>
  <si>
    <t>Предприятия</t>
  </si>
  <si>
    <t>№ 1</t>
  </si>
  <si>
    <t>№ 2</t>
  </si>
  <si>
    <t>Фактически отработано</t>
  </si>
  <si>
    <t>Целодневные простои</t>
  </si>
  <si>
    <t>Очередные отпуска</t>
  </si>
  <si>
    <t>Прогулы</t>
  </si>
  <si>
    <t>Неявки с разрешения администрации</t>
  </si>
  <si>
    <t>Выходные и праздничные дни</t>
  </si>
  <si>
    <t>Болезни и оптуска по болезни</t>
  </si>
  <si>
    <t>Декретные отпуска</t>
  </si>
  <si>
    <t>Массовые невыходы на работу (забастовки)</t>
  </si>
  <si>
    <t>Определите по каждому из торговых предприятий:</t>
  </si>
  <si>
    <r>
      <t xml:space="preserve">1. </t>
    </r>
    <r>
      <rPr>
        <sz val="10"/>
        <rFont val="Bookman Old Style"/>
        <family val="1"/>
      </rPr>
      <t>Календарный и максимально возможный фод рабочего времени.</t>
    </r>
  </si>
  <si>
    <r>
      <t xml:space="preserve">2. </t>
    </r>
    <r>
      <rPr>
        <sz val="10"/>
        <rFont val="Bookman Old Style"/>
        <family val="1"/>
      </rPr>
      <t>Среднесписочное число работников.</t>
    </r>
  </si>
  <si>
    <r>
      <t>3.</t>
    </r>
    <r>
      <rPr>
        <sz val="10"/>
        <rFont val="Bookman Old Style"/>
        <family val="1"/>
      </rPr>
      <t xml:space="preserve"> Показатели использования максимально возможного фонда рабочего времени.</t>
    </r>
  </si>
  <si>
    <t>Имеются следующие данные по одной из областей</t>
  </si>
  <si>
    <t>1996 год</t>
  </si>
  <si>
    <t>1997 год</t>
  </si>
  <si>
    <t>магазинов</t>
  </si>
  <si>
    <t>Торговая</t>
  </si>
  <si>
    <r>
      <t>площадь (т.м</t>
    </r>
    <r>
      <rPr>
        <b/>
        <i/>
        <sz val="7"/>
        <rFont val="Bookman Old Style"/>
        <family val="1"/>
      </rPr>
      <t>2</t>
    </r>
    <r>
      <rPr>
        <b/>
        <i/>
        <sz val="10"/>
        <rFont val="Bookman Old Style"/>
        <family val="1"/>
      </rPr>
      <t>)</t>
    </r>
  </si>
  <si>
    <t>Форма торговли</t>
  </si>
  <si>
    <t>Государственная</t>
  </si>
  <si>
    <t>Муниципальная</t>
  </si>
  <si>
    <t>Частная</t>
  </si>
  <si>
    <t>На основании приведенных данных определите:</t>
  </si>
  <si>
    <r>
      <t xml:space="preserve">1. </t>
    </r>
    <r>
      <rPr>
        <sz val="10"/>
        <rFont val="Bookman Old Style"/>
        <family val="1"/>
      </rPr>
      <t>Средний размер 1 магазина по формам торговли и по области в целом.</t>
    </r>
  </si>
  <si>
    <r>
      <t xml:space="preserve">2. </t>
    </r>
    <r>
      <rPr>
        <sz val="10"/>
        <rFont val="Bookman Old Style"/>
        <family val="1"/>
      </rPr>
      <t>Темпы роста среднего размера 1 магазина по формам торговли и по области в целом.</t>
    </r>
  </si>
  <si>
    <r>
      <t>3.</t>
    </r>
    <r>
      <rPr>
        <sz val="10"/>
        <rFont val="Bookman Old Style"/>
        <family val="1"/>
      </rPr>
      <t xml:space="preserve"> Абсолютное изменение общей торговой площади магазинов</t>
    </r>
    <r>
      <rPr>
        <sz val="9"/>
        <rFont val="Bookman Old Style"/>
        <family val="1"/>
      </rPr>
      <t xml:space="preserve"> </t>
    </r>
    <r>
      <rPr>
        <sz val="8"/>
        <rFont val="Bookman Old Style"/>
        <family val="1"/>
      </rPr>
      <t>(по формам торговли и по области в целом)</t>
    </r>
  </si>
  <si>
    <t>а). за счет изменения среднего размера 1 магазина;</t>
  </si>
  <si>
    <t>б). за счет изменения числа магазинов.</t>
  </si>
  <si>
    <t>Имеется следующая информация по одному из магазинов за 2 квартала:</t>
  </si>
  <si>
    <t>товарооборота (т.руб.)</t>
  </si>
  <si>
    <t xml:space="preserve">Объем розничного </t>
  </si>
  <si>
    <t>I квартал</t>
  </si>
  <si>
    <t>II квартал</t>
  </si>
  <si>
    <t>Скорость обращения</t>
  </si>
  <si>
    <t>(в числе оборотов)</t>
  </si>
  <si>
    <r>
      <t xml:space="preserve">1. </t>
    </r>
    <r>
      <rPr>
        <sz val="10"/>
        <rFont val="Bookman Old Style"/>
        <family val="1"/>
      </rPr>
      <t>Средний объем товарных запасов по каждой товарной группе и в целом по торговому</t>
    </r>
  </si>
  <si>
    <t>предприятию за I и II кварталы в отдельности.</t>
  </si>
  <si>
    <t>в отдельности.</t>
  </si>
  <si>
    <t>в). за счет динамики общей суммы средних товарных запасов по торговому предприятию в целом.</t>
  </si>
  <si>
    <t>б). под влиянием изменения структуры средних товарных запасов;</t>
  </si>
  <si>
    <r>
      <t xml:space="preserve">3. </t>
    </r>
    <r>
      <rPr>
        <sz val="10"/>
        <rFont val="Bookman Old Style"/>
        <family val="1"/>
      </rPr>
      <t>Индивидуальные индексы скорости обращения товаров по товарным группам.</t>
    </r>
  </si>
  <si>
    <r>
      <t xml:space="preserve">5. </t>
    </r>
    <r>
      <rPr>
        <sz val="10"/>
        <rFont val="Bookman Old Style"/>
        <family val="1"/>
      </rPr>
      <t>Общий индекс скорости обращения товаров в неизменной (отчетной) структуре средних</t>
    </r>
  </si>
  <si>
    <t>товарных запасов.</t>
  </si>
  <si>
    <r>
      <t xml:space="preserve">6. </t>
    </r>
    <r>
      <rPr>
        <sz val="10"/>
        <rFont val="Bookman Old Style"/>
        <family val="1"/>
      </rPr>
      <t xml:space="preserve">Общий индекс влияния изменения структуры средних товарных запасов на динамику </t>
    </r>
  </si>
  <si>
    <t>средней скорости товарооборота торгового предприятия.</t>
  </si>
  <si>
    <r>
      <t xml:space="preserve">7. </t>
    </r>
    <r>
      <rPr>
        <sz val="10"/>
        <rFont val="Bookman Old Style"/>
        <family val="1"/>
      </rPr>
      <t>Покажите взаимосвязь между исчисленными в пп. 4-6 общих индексов.</t>
    </r>
  </si>
  <si>
    <t>Имеются следующие данные по торговому предприятию за 2 месяца:</t>
  </si>
  <si>
    <t>фонда оплаты труда; средней з/п 1 работника; относительного уровня фонда оплаты труда</t>
  </si>
  <si>
    <r>
      <t xml:space="preserve">2. </t>
    </r>
    <r>
      <rPr>
        <sz val="10"/>
        <rFont val="Bookman Old Style"/>
        <family val="1"/>
      </rPr>
      <t>Размер изменения объема розничного товарооборота в мае по сравнению с апрелем</t>
    </r>
  </si>
  <si>
    <t xml:space="preserve">  - в целом и в том числе:</t>
  </si>
  <si>
    <t>а). за счет изменения среднесписочной численности работников;</t>
  </si>
  <si>
    <t>б). за счет изменения среднего оборота на 1 работника.</t>
  </si>
  <si>
    <r>
      <t xml:space="preserve">3. </t>
    </r>
    <r>
      <rPr>
        <sz val="10"/>
        <rFont val="Bookman Old Style"/>
        <family val="1"/>
      </rPr>
      <t>Размер изменения фонда оплаты труда в мае по сравнению а апрелем   - в целом и в том числе:</t>
    </r>
  </si>
  <si>
    <t>б). за счет изменения средней заработной платы на 1 работника.</t>
  </si>
  <si>
    <t>ЗАДАЧА  №7:</t>
  </si>
  <si>
    <t>Месяцы</t>
  </si>
  <si>
    <t>апрель</t>
  </si>
  <si>
    <t>май</t>
  </si>
  <si>
    <t>Объем розничного товарооборота (т.руб.)</t>
  </si>
  <si>
    <t>Среднесписочная численность</t>
  </si>
  <si>
    <t>Фонд оплаты труда (тыс. руб.)</t>
  </si>
  <si>
    <r>
      <t>Т</t>
    </r>
    <r>
      <rPr>
        <b/>
        <sz val="10"/>
        <rFont val="Bookman Old Style"/>
        <family val="1"/>
      </rPr>
      <t>прир</t>
    </r>
    <r>
      <rPr>
        <b/>
        <sz val="17"/>
        <rFont val="Bookman Old Style"/>
        <family val="1"/>
      </rPr>
      <t>.  =  pq/p</t>
    </r>
    <r>
      <rPr>
        <b/>
        <sz val="10"/>
        <rFont val="Bookman Old Style"/>
        <family val="1"/>
      </rPr>
      <t>o</t>
    </r>
    <r>
      <rPr>
        <b/>
        <sz val="17"/>
        <rFont val="Bookman Old Style"/>
        <family val="1"/>
      </rPr>
      <t>q</t>
    </r>
    <r>
      <rPr>
        <b/>
        <sz val="10"/>
        <rFont val="Bookman Old Style"/>
        <family val="1"/>
      </rPr>
      <t>o</t>
    </r>
    <r>
      <rPr>
        <b/>
        <sz val="17"/>
        <rFont val="Bookman Old Style"/>
        <family val="1"/>
      </rPr>
      <t xml:space="preserve"> x 100%</t>
    </r>
  </si>
  <si>
    <r>
      <t xml:space="preserve"> pq = p</t>
    </r>
    <r>
      <rPr>
        <b/>
        <sz val="10"/>
        <rFont val="Bookman Old Style"/>
        <family val="1"/>
      </rPr>
      <t>o</t>
    </r>
    <r>
      <rPr>
        <b/>
        <sz val="17"/>
        <rFont val="Bookman Old Style"/>
        <family val="1"/>
      </rPr>
      <t>q</t>
    </r>
    <r>
      <rPr>
        <b/>
        <sz val="10"/>
        <rFont val="Bookman Old Style"/>
        <family val="1"/>
      </rPr>
      <t xml:space="preserve">1 - </t>
    </r>
    <r>
      <rPr>
        <b/>
        <sz val="17"/>
        <rFont val="Bookman Old Style"/>
        <family val="1"/>
      </rPr>
      <t xml:space="preserve"> p</t>
    </r>
    <r>
      <rPr>
        <b/>
        <sz val="10"/>
        <rFont val="Bookman Old Style"/>
        <family val="1"/>
      </rPr>
      <t>o</t>
    </r>
    <r>
      <rPr>
        <b/>
        <sz val="17"/>
        <rFont val="Bookman Old Style"/>
        <family val="1"/>
      </rPr>
      <t>q</t>
    </r>
    <r>
      <rPr>
        <b/>
        <sz val="10"/>
        <rFont val="Bookman Old Style"/>
        <family val="1"/>
      </rPr>
      <t>о</t>
    </r>
  </si>
  <si>
    <r>
      <t xml:space="preserve">d </t>
    </r>
    <r>
      <rPr>
        <b/>
        <sz val="12"/>
        <rFont val="Bookman Old Style"/>
        <family val="1"/>
      </rPr>
      <t>pq</t>
    </r>
    <r>
      <rPr>
        <b/>
        <sz val="9"/>
        <rFont val="Bookman Old Style"/>
        <family val="1"/>
      </rPr>
      <t>i</t>
    </r>
    <r>
      <rPr>
        <b/>
        <sz val="17"/>
        <rFont val="Bookman Old Style"/>
        <family val="1"/>
      </rPr>
      <t xml:space="preserve"> = (pq</t>
    </r>
    <r>
      <rPr>
        <b/>
        <sz val="10"/>
        <rFont val="Bookman Old Style"/>
        <family val="1"/>
      </rPr>
      <t>i</t>
    </r>
    <r>
      <rPr>
        <b/>
        <sz val="17"/>
        <rFont val="Bookman Old Style"/>
        <family val="1"/>
      </rPr>
      <t xml:space="preserve"> /   pq</t>
    </r>
    <r>
      <rPr>
        <b/>
        <sz val="10"/>
        <rFont val="Bookman Old Style"/>
        <family val="1"/>
      </rPr>
      <t>i</t>
    </r>
    <r>
      <rPr>
        <b/>
        <sz val="17"/>
        <rFont val="Bookman Old Style"/>
        <family val="1"/>
      </rPr>
      <t>)</t>
    </r>
    <r>
      <rPr>
        <b/>
        <sz val="10"/>
        <rFont val="Bookman Old Style"/>
        <family val="1"/>
      </rPr>
      <t xml:space="preserve">  </t>
    </r>
    <r>
      <rPr>
        <b/>
        <sz val="17"/>
        <rFont val="Bookman Old Style"/>
        <family val="1"/>
      </rPr>
      <t>x 100 %</t>
    </r>
  </si>
  <si>
    <t>Показатель структуры</t>
  </si>
  <si>
    <t>Изменение показателей</t>
  </si>
  <si>
    <t>структуры</t>
  </si>
  <si>
    <t>Коэффициент</t>
  </si>
  <si>
    <t xml:space="preserve"> эластичности</t>
  </si>
  <si>
    <t>Темпы</t>
  </si>
  <si>
    <t xml:space="preserve"> прироста, %</t>
  </si>
  <si>
    <t>товарным группам и в целом</t>
  </si>
  <si>
    <t>второй период</t>
  </si>
  <si>
    <t>ВЫВОД:</t>
  </si>
  <si>
    <t xml:space="preserve"> - товарооборот непродовольственных товаров</t>
  </si>
  <si>
    <t>100                        105</t>
  </si>
  <si>
    <t>Удельный вес розничного товарооборота в общем объеме платежеспособного спроса:</t>
  </si>
  <si>
    <t>Объем товарооборота общественного питания за каждый год:</t>
  </si>
  <si>
    <t>Удельный вес тов-та общепита в общем объеме розничного товар-та прод. товаров:</t>
  </si>
  <si>
    <t xml:space="preserve"> 28                           25,2</t>
  </si>
  <si>
    <r>
      <t xml:space="preserve"> 56 </t>
    </r>
    <r>
      <rPr>
        <b/>
        <sz val="10"/>
        <rFont val="Bookman Old Style"/>
        <family val="1"/>
      </rPr>
      <t xml:space="preserve">  =  56 %           </t>
    </r>
    <r>
      <rPr>
        <b/>
        <u val="single"/>
        <sz val="10"/>
        <rFont val="Bookman Old Style"/>
        <family val="1"/>
      </rPr>
      <t xml:space="preserve"> 63 </t>
    </r>
    <r>
      <rPr>
        <b/>
        <sz val="10"/>
        <rFont val="Bookman Old Style"/>
        <family val="1"/>
      </rPr>
      <t>= 60%</t>
    </r>
  </si>
  <si>
    <r>
      <t xml:space="preserve"> 10 </t>
    </r>
    <r>
      <rPr>
        <b/>
        <sz val="10"/>
        <rFont val="Bookman Old Style"/>
        <family val="1"/>
      </rPr>
      <t xml:space="preserve">  =  36 %          </t>
    </r>
    <r>
      <rPr>
        <b/>
        <u val="single"/>
        <sz val="10"/>
        <rFont val="Bookman Old Style"/>
        <family val="1"/>
      </rPr>
      <t xml:space="preserve">  5,25  </t>
    </r>
    <r>
      <rPr>
        <b/>
        <sz val="10"/>
        <rFont val="Bookman Old Style"/>
        <family val="1"/>
      </rPr>
      <t>= 21%</t>
    </r>
  </si>
  <si>
    <t>Розн.тов-от, включая об. общепита</t>
  </si>
  <si>
    <t>включая оборот общепита</t>
  </si>
  <si>
    <t>Среднегодовая числ.населения</t>
  </si>
  <si>
    <t>Пр.год</t>
  </si>
  <si>
    <t>Отч. год</t>
  </si>
  <si>
    <t>Объем тов-та</t>
  </si>
  <si>
    <t>на душу нас.</t>
  </si>
  <si>
    <t>пр. год</t>
  </si>
  <si>
    <t>отч.. год</t>
  </si>
  <si>
    <t xml:space="preserve">Товарооборот общепита </t>
  </si>
  <si>
    <t>Объем розничного товарооборота:</t>
  </si>
  <si>
    <r>
      <t xml:space="preserve">       </t>
    </r>
    <r>
      <rPr>
        <b/>
        <sz val="15"/>
        <rFont val="Bookman Old Style"/>
        <family val="1"/>
      </rPr>
      <t xml:space="preserve">    S</t>
    </r>
    <r>
      <rPr>
        <b/>
        <sz val="12"/>
        <rFont val="Bookman Old Style"/>
        <family val="1"/>
      </rPr>
      <t>i</t>
    </r>
  </si>
  <si>
    <t>млн. р.</t>
  </si>
  <si>
    <t>Показатели</t>
  </si>
  <si>
    <t>абсолютной</t>
  </si>
  <si>
    <t>динамики</t>
  </si>
  <si>
    <t>относит-ной</t>
  </si>
  <si>
    <r>
      <t xml:space="preserve"> 100 х 10 </t>
    </r>
    <r>
      <rPr>
        <sz val="10"/>
        <rFont val="Bookman Old Style"/>
        <family val="1"/>
      </rPr>
      <t xml:space="preserve">   </t>
    </r>
    <r>
      <rPr>
        <b/>
        <sz val="10"/>
        <rFont val="Bookman Old Style"/>
        <family val="1"/>
      </rPr>
      <t xml:space="preserve"> =   10  млн. руб.              </t>
    </r>
    <r>
      <rPr>
        <b/>
        <u val="single"/>
        <sz val="10"/>
        <rFont val="Bookman Old Style"/>
        <family val="1"/>
      </rPr>
      <t xml:space="preserve"> 105 х 5 </t>
    </r>
    <r>
      <rPr>
        <b/>
        <sz val="10"/>
        <rFont val="Bookman Old Style"/>
        <family val="1"/>
      </rPr>
      <t xml:space="preserve">    =   5,25   млн. руб.</t>
    </r>
  </si>
  <si>
    <t xml:space="preserve">     100                                                      100</t>
  </si>
  <si>
    <t xml:space="preserve">Показатели абсолютной и относительной динамики душевого товарооборота (по розничному </t>
  </si>
  <si>
    <t>абсолютная динамика товарооборота</t>
  </si>
  <si>
    <t>относительная динамика товарооборота</t>
  </si>
  <si>
    <t xml:space="preserve">В отчетном году по сравнению с базисным объем розничного товарооборота (включая тов-от общепита) </t>
  </si>
  <si>
    <t xml:space="preserve">возрос (с учетом уменьшения среднегодовой численности населения) на  66,67 % , </t>
  </si>
  <si>
    <t>что составило  0,67 млн. руб.;</t>
  </si>
  <si>
    <t xml:space="preserve">объем розничного товарооборота продовольственных товаров (включая тов-от общепита) </t>
  </si>
  <si>
    <t xml:space="preserve">возрос (с учетом уменьшения среднегодовой численности населения) на  12,00 % , </t>
  </si>
  <si>
    <t>что составило  0,12 млн. руб.;</t>
  </si>
  <si>
    <t>а объем розничного товарооборота общественного питания уменьшился в отчетном году</t>
  </si>
  <si>
    <t>на  1,67 % ,  что составило  0,02 млн. руб.</t>
  </si>
  <si>
    <t>Общий результат дает положительную оценку роста общего товарооборота при снижении среднегодовой</t>
  </si>
  <si>
    <t>численности населения.</t>
  </si>
  <si>
    <r>
      <t xml:space="preserve">1. </t>
    </r>
    <r>
      <rPr>
        <sz val="10"/>
        <rFont val="Bookman Old Style"/>
        <family val="1"/>
      </rPr>
      <t>Индивидуальные и общие индексы цен.</t>
    </r>
  </si>
  <si>
    <t xml:space="preserve">Розничный тов-от прод.товаров, </t>
  </si>
  <si>
    <r>
      <t xml:space="preserve">    pq =    (q</t>
    </r>
    <r>
      <rPr>
        <b/>
        <sz val="7"/>
        <rFont val="Bookman Old Style"/>
        <family val="1"/>
      </rPr>
      <t>1</t>
    </r>
    <r>
      <rPr>
        <b/>
        <sz val="14"/>
        <rFont val="Bookman Old Style"/>
        <family val="1"/>
      </rPr>
      <t>p</t>
    </r>
    <r>
      <rPr>
        <b/>
        <sz val="7"/>
        <rFont val="Bookman Old Style"/>
        <family val="1"/>
      </rPr>
      <t>1</t>
    </r>
    <r>
      <rPr>
        <b/>
        <sz val="14"/>
        <rFont val="Bookman Old Style"/>
        <family val="1"/>
      </rPr>
      <t>)  -      (q</t>
    </r>
    <r>
      <rPr>
        <b/>
        <sz val="7"/>
        <rFont val="Bookman Old Style"/>
        <family val="1"/>
      </rPr>
      <t>0</t>
    </r>
    <r>
      <rPr>
        <b/>
        <sz val="14"/>
        <rFont val="Bookman Old Style"/>
        <family val="1"/>
      </rPr>
      <t>p</t>
    </r>
    <r>
      <rPr>
        <b/>
        <sz val="7"/>
        <rFont val="Bookman Old Style"/>
        <family val="1"/>
      </rPr>
      <t>0</t>
    </r>
    <r>
      <rPr>
        <b/>
        <sz val="14"/>
        <rFont val="Bookman Old Style"/>
        <family val="1"/>
      </rPr>
      <t>)</t>
    </r>
  </si>
  <si>
    <t>Товарные</t>
  </si>
  <si>
    <t>группы</t>
  </si>
  <si>
    <t>Текущий период</t>
  </si>
  <si>
    <t xml:space="preserve"> р +  100</t>
  </si>
  <si>
    <r>
      <t>i</t>
    </r>
    <r>
      <rPr>
        <b/>
        <sz val="17"/>
        <rFont val="Bookman Old Style"/>
        <family val="1"/>
      </rPr>
      <t xml:space="preserve"> </t>
    </r>
    <r>
      <rPr>
        <b/>
        <sz val="12"/>
        <rFont val="Bookman Old Style"/>
        <family val="1"/>
      </rPr>
      <t>pq</t>
    </r>
  </si>
  <si>
    <r>
      <t>i</t>
    </r>
    <r>
      <rPr>
        <b/>
        <sz val="10"/>
        <rFont val="Bookman Old Style"/>
        <family val="1"/>
      </rPr>
      <t xml:space="preserve"> p   x   </t>
    </r>
    <r>
      <rPr>
        <b/>
        <sz val="14"/>
        <rFont val="Bookman Old Style"/>
        <family val="1"/>
      </rPr>
      <t>i</t>
    </r>
    <r>
      <rPr>
        <b/>
        <sz val="10"/>
        <rFont val="Bookman Old Style"/>
        <family val="1"/>
      </rPr>
      <t xml:space="preserve"> q</t>
    </r>
  </si>
  <si>
    <r>
      <t>p</t>
    </r>
    <r>
      <rPr>
        <b/>
        <sz val="6"/>
        <rFont val="Bookman Old Style"/>
        <family val="1"/>
      </rPr>
      <t xml:space="preserve"> 0</t>
    </r>
    <r>
      <rPr>
        <b/>
        <sz val="17"/>
        <rFont val="Bookman Old Style"/>
        <family val="1"/>
      </rPr>
      <t xml:space="preserve">  </t>
    </r>
    <r>
      <rPr>
        <b/>
        <sz val="15"/>
        <rFont val="Bookman Old Style"/>
        <family val="1"/>
      </rPr>
      <t>q</t>
    </r>
    <r>
      <rPr>
        <b/>
        <sz val="17"/>
        <rFont val="Bookman Old Style"/>
        <family val="1"/>
      </rPr>
      <t xml:space="preserve"> </t>
    </r>
    <r>
      <rPr>
        <b/>
        <sz val="6"/>
        <rFont val="Bookman Old Style"/>
        <family val="1"/>
      </rPr>
      <t>1</t>
    </r>
  </si>
  <si>
    <r>
      <t>q</t>
    </r>
    <r>
      <rPr>
        <b/>
        <sz val="17"/>
        <rFont val="Bookman Old Style"/>
        <family val="1"/>
      </rPr>
      <t xml:space="preserve"> </t>
    </r>
    <r>
      <rPr>
        <b/>
        <sz val="6"/>
        <rFont val="Bookman Old Style"/>
        <family val="1"/>
      </rPr>
      <t xml:space="preserve">1 </t>
    </r>
    <r>
      <rPr>
        <b/>
        <sz val="11"/>
        <rFont val="Bookman Old Style"/>
        <family val="1"/>
      </rPr>
      <t>= q</t>
    </r>
    <r>
      <rPr>
        <b/>
        <sz val="6"/>
        <rFont val="Bookman Old Style"/>
        <family val="1"/>
      </rPr>
      <t xml:space="preserve"> 0 </t>
    </r>
    <r>
      <rPr>
        <b/>
        <sz val="11"/>
        <rFont val="Bookman Old Style"/>
        <family val="1"/>
      </rPr>
      <t xml:space="preserve">i </t>
    </r>
    <r>
      <rPr>
        <b/>
        <sz val="6"/>
        <rFont val="Bookman Old Style"/>
        <family val="1"/>
      </rPr>
      <t>p</t>
    </r>
  </si>
  <si>
    <t xml:space="preserve">Хлеб </t>
  </si>
  <si>
    <t>Объем товарооборота в</t>
  </si>
  <si>
    <t>+ 5,0</t>
  </si>
  <si>
    <t xml:space="preserve"> + 1,08</t>
  </si>
  <si>
    <t xml:space="preserve"> + 3,0</t>
  </si>
  <si>
    <t>Среднесписочное число работников.</t>
  </si>
  <si>
    <t xml:space="preserve">           Число календарных дней в апреле</t>
  </si>
  <si>
    <r>
      <t xml:space="preserve">Т </t>
    </r>
    <r>
      <rPr>
        <b/>
        <sz val="10"/>
        <rFont val="Bookman Old Style"/>
        <family val="1"/>
      </rPr>
      <t xml:space="preserve">=     </t>
    </r>
    <r>
      <rPr>
        <b/>
        <u val="single"/>
        <sz val="10"/>
        <rFont val="Bookman Old Style"/>
        <family val="1"/>
      </rPr>
      <t xml:space="preserve">    Число явок  +  Число неявок         </t>
    </r>
    <r>
      <rPr>
        <b/>
        <u val="single"/>
        <sz val="1"/>
        <rFont val="Bookman Old Style"/>
        <family val="1"/>
      </rPr>
      <t xml:space="preserve"> </t>
    </r>
    <r>
      <rPr>
        <u val="single"/>
        <sz val="1"/>
        <rFont val="Bookman Old Style"/>
        <family val="1"/>
      </rPr>
      <t>.</t>
    </r>
  </si>
  <si>
    <t>Итого неявок за апрель</t>
  </si>
  <si>
    <t>(в % к объему розничного товарооборота);</t>
  </si>
  <si>
    <t>Общие</t>
  </si>
  <si>
    <t>Фонд оплаты труда в апреле составил 54 тыс.. руб., в мае - 56 тыс. руб.</t>
  </si>
  <si>
    <r>
      <t xml:space="preserve">2. </t>
    </r>
    <r>
      <rPr>
        <sz val="10"/>
        <rFont val="Bookman Old Style"/>
        <family val="1"/>
      </rPr>
      <t>Среднюю скорость товарооборота по торговому предприятию в целом и за I и II кварталы</t>
    </r>
  </si>
  <si>
    <t xml:space="preserve">Средн.размер </t>
  </si>
  <si>
    <t>одного маг.</t>
  </si>
  <si>
    <t>Торг.</t>
  </si>
  <si>
    <t>площадь</t>
  </si>
  <si>
    <t>маг-нов</t>
  </si>
  <si>
    <t>Темпы роста</t>
  </si>
  <si>
    <t>ср. размера</t>
  </si>
  <si>
    <t>площади</t>
  </si>
  <si>
    <t>за счет изменения</t>
  </si>
  <si>
    <t>числа магазинов</t>
  </si>
  <si>
    <t>ср. размера 1 маг.</t>
  </si>
  <si>
    <t>Абсол. изм. площади магазинов</t>
  </si>
  <si>
    <t>числа</t>
  </si>
  <si>
    <t>Изменение</t>
  </si>
  <si>
    <t>Абс. изм.</t>
  </si>
  <si>
    <t>индексы</t>
  </si>
  <si>
    <t>за счет изм. ср.спис.числ.</t>
  </si>
  <si>
    <t>за счет изм. ср. об.</t>
  </si>
  <si>
    <r>
      <t xml:space="preserve">                 (p</t>
    </r>
    <r>
      <rPr>
        <b/>
        <sz val="7"/>
        <rFont val="Bookman Old Style"/>
        <family val="1"/>
      </rPr>
      <t>0</t>
    </r>
    <r>
      <rPr>
        <b/>
        <sz val="14"/>
        <rFont val="Bookman Old Style"/>
        <family val="1"/>
      </rPr>
      <t>q</t>
    </r>
    <r>
      <rPr>
        <b/>
        <sz val="7"/>
        <rFont val="Bookman Old Style"/>
        <family val="1"/>
      </rPr>
      <t>0</t>
    </r>
    <r>
      <rPr>
        <b/>
        <sz val="14"/>
        <rFont val="Bookman Old Style"/>
        <family val="1"/>
      </rPr>
      <t>)</t>
    </r>
  </si>
  <si>
    <r>
      <t>p</t>
    </r>
    <r>
      <rPr>
        <sz val="10"/>
        <rFont val="Bookman Old Style"/>
        <family val="1"/>
      </rPr>
      <t xml:space="preserve"> </t>
    </r>
    <r>
      <rPr>
        <b/>
        <sz val="7"/>
        <rFont val="Arial Cyr"/>
        <family val="2"/>
      </rPr>
      <t xml:space="preserve">1 </t>
    </r>
    <r>
      <rPr>
        <b/>
        <sz val="11"/>
        <rFont val="Arial Cyr"/>
        <family val="2"/>
      </rPr>
      <t xml:space="preserve"> q</t>
    </r>
    <r>
      <rPr>
        <b/>
        <sz val="7"/>
        <rFont val="Arial Cyr"/>
        <family val="2"/>
      </rPr>
      <t xml:space="preserve"> 1</t>
    </r>
  </si>
  <si>
    <r>
      <t xml:space="preserve"> p </t>
    </r>
    <r>
      <rPr>
        <b/>
        <sz val="7"/>
        <rFont val="Arial Cyr"/>
        <family val="2"/>
      </rPr>
      <t xml:space="preserve">1 </t>
    </r>
    <r>
      <rPr>
        <b/>
        <sz val="11"/>
        <rFont val="Arial Cyr"/>
        <family val="2"/>
      </rPr>
      <t xml:space="preserve"> q</t>
    </r>
    <r>
      <rPr>
        <b/>
        <sz val="7"/>
        <rFont val="Arial Cyr"/>
        <family val="2"/>
      </rPr>
      <t xml:space="preserve"> 1</t>
    </r>
  </si>
  <si>
    <r>
      <t>I</t>
    </r>
    <r>
      <rPr>
        <b/>
        <sz val="10"/>
        <rFont val="Bookman Old Style"/>
        <family val="1"/>
      </rPr>
      <t>рq    =</t>
    </r>
  </si>
  <si>
    <t>Общий индекс розничного товарооборота</t>
  </si>
  <si>
    <t>Среднесписочная численность работников в апреле была 18 человек, а в мае - 16 человек.</t>
  </si>
  <si>
    <r>
      <t>К</t>
    </r>
    <r>
      <rPr>
        <b/>
        <sz val="10"/>
        <rFont val="Bookman Old Style"/>
        <family val="1"/>
      </rPr>
      <t>эл.</t>
    </r>
    <r>
      <rPr>
        <b/>
        <sz val="17"/>
        <rFont val="Bookman Old Style"/>
        <family val="1"/>
      </rPr>
      <t xml:space="preserve"> = (  pq</t>
    </r>
    <r>
      <rPr>
        <b/>
        <sz val="10"/>
        <rFont val="Bookman Old Style"/>
        <family val="1"/>
      </rPr>
      <t>i</t>
    </r>
    <r>
      <rPr>
        <b/>
        <sz val="17"/>
        <rFont val="Bookman Old Style"/>
        <family val="1"/>
      </rPr>
      <t>/p</t>
    </r>
    <r>
      <rPr>
        <b/>
        <sz val="10"/>
        <rFont val="Bookman Old Style"/>
        <family val="1"/>
      </rPr>
      <t>o</t>
    </r>
    <r>
      <rPr>
        <b/>
        <sz val="17"/>
        <rFont val="Bookman Old Style"/>
        <family val="1"/>
      </rPr>
      <t>q</t>
    </r>
    <r>
      <rPr>
        <b/>
        <sz val="10"/>
        <rFont val="Bookman Old Style"/>
        <family val="1"/>
      </rPr>
      <t>o)</t>
    </r>
    <r>
      <rPr>
        <b/>
        <sz val="17"/>
        <rFont val="Bookman Old Style"/>
        <family val="1"/>
      </rPr>
      <t xml:space="preserve"> / (   pq </t>
    </r>
    <r>
      <rPr>
        <b/>
        <sz val="10"/>
        <rFont val="Bookman Old Style"/>
        <family val="1"/>
      </rPr>
      <t xml:space="preserve">общ </t>
    </r>
    <r>
      <rPr>
        <b/>
        <sz val="17"/>
        <rFont val="Bookman Old Style"/>
        <family val="1"/>
      </rPr>
      <t xml:space="preserve">/   poqo) = (Т </t>
    </r>
    <r>
      <rPr>
        <b/>
        <sz val="10"/>
        <rFont val="Bookman Old Style"/>
        <family val="1"/>
      </rPr>
      <t>пр.</t>
    </r>
    <r>
      <rPr>
        <b/>
        <sz val="17"/>
        <rFont val="Bookman Old Style"/>
        <family val="1"/>
      </rPr>
      <t>pq</t>
    </r>
    <r>
      <rPr>
        <b/>
        <sz val="10"/>
        <rFont val="Bookman Old Style"/>
        <family val="1"/>
      </rPr>
      <t>i</t>
    </r>
    <r>
      <rPr>
        <b/>
        <sz val="17"/>
        <rFont val="Bookman Old Style"/>
        <family val="1"/>
      </rPr>
      <t>) / (Т</t>
    </r>
    <r>
      <rPr>
        <b/>
        <sz val="10"/>
        <rFont val="Bookman Old Style"/>
        <family val="1"/>
      </rPr>
      <t>пр.</t>
    </r>
    <r>
      <rPr>
        <b/>
        <sz val="17"/>
        <rFont val="Bookman Old Style"/>
        <family val="1"/>
      </rPr>
      <t xml:space="preserve">  pq) </t>
    </r>
  </si>
  <si>
    <t>Изм. показателей</t>
  </si>
  <si>
    <t>Показатель структуры,  в %</t>
  </si>
  <si>
    <t xml:space="preserve">     Наблюдается прирост товарооборота непродовольственных товаров на 23,33 % в отчетном периоде по сравнения с базистным.</t>
  </si>
  <si>
    <t xml:space="preserve">Общий объем розничного товарооборота возрос на 4, 44 % </t>
  </si>
  <si>
    <t>По товарообороту продовольственных товаров произошел спад на 33,33 %.</t>
  </si>
  <si>
    <t>объема розничного товарооборота</t>
  </si>
  <si>
    <t xml:space="preserve">Коээфициент эластичности продовольственных товаров (Кэл. = - 7,5) - инфраэластичен, т.е. слабо зависит от изменения общего </t>
  </si>
  <si>
    <t xml:space="preserve">Коээфициент эластичности непродовольственных товаров (Кэл. = 5,25) - ультраэластичен, т.е. сильно зависит от изменения общего </t>
  </si>
  <si>
    <t>Как в базисном, так и в отчетном периодах наибольшая доля в розничном товарообороте приходится на непродовольственные товары.</t>
  </si>
  <si>
    <t xml:space="preserve">Удельный вес непродовольственных товаров возрос на 13,18 %. По продовольственным товарам наблюдается сокращение удельного </t>
  </si>
  <si>
    <t>веса в общем объеме розничного товарооборота</t>
  </si>
  <si>
    <t xml:space="preserve">  ---</t>
  </si>
  <si>
    <r>
      <t xml:space="preserve">1. </t>
    </r>
    <r>
      <rPr>
        <sz val="10"/>
        <rFont val="Bookman Old Style"/>
        <family val="1"/>
      </rPr>
      <t>Общие индексы: объема розничного товарооборота; среднесписочной численности работников;</t>
    </r>
  </si>
  <si>
    <t>Изменение средне-списочной численности</t>
  </si>
  <si>
    <t>Абсол.</t>
  </si>
  <si>
    <t>изменения</t>
  </si>
  <si>
    <t>В том числе по след. факторам</t>
  </si>
  <si>
    <t>Изменение объема розн. товарооборота (т.руб.)</t>
  </si>
  <si>
    <t>Изменение фонда оплаты труда (т.руб.)</t>
  </si>
  <si>
    <t>Изменение з/п 1 работника (т.руб.)</t>
  </si>
  <si>
    <t>Средняя з/п 1-го работника, (т.руб.)</t>
  </si>
  <si>
    <t>Средний оборот на 1 работника</t>
  </si>
  <si>
    <t>Относит. уровень ФОТ (в % к розн. товарообороту)</t>
  </si>
  <si>
    <t>Среднесписочная численность работников уменьшилась в мае по сравнению с апрелем или на 11,1 % , что составляет 2 человека.</t>
  </si>
  <si>
    <t>Средняя з/п 1 работника увеличилась в мае по сравнению с апрелем в 1,17 раза или на 17 %, что составляет 0,5 тыс. руб.</t>
  </si>
  <si>
    <t>Изменение относительного уровня фонда оплаты труда составило 3% от объема розничного товарооборота.</t>
  </si>
  <si>
    <t>-за счет изменения среднесписочной численности работников уменьшился на 277,78 тыс. руб.</t>
  </si>
  <si>
    <t>- за счет изменения среднего оборота на 1 работника увеличился на 302,78 тыс. руб..</t>
  </si>
  <si>
    <t xml:space="preserve">Объем розничного товарооборота увеличился в мае по сравнению с апрелем в 1,01 раза или на 1 %, что составляет: </t>
  </si>
  <si>
    <t>Фонд заработной платы увеличился в мае по сравнению с апрелем в 1,04 раза или на 4 %, что составляет:</t>
  </si>
  <si>
    <t>-за счет изменения среднесписочной численности работников уменьшился на 6 тыс. руб.</t>
  </si>
  <si>
    <t>- за счет изменения среднего оборота на 1 работника увеличился на 8 тыс. руб..</t>
  </si>
  <si>
    <t>в целом - 25 тыс. руб. и в том числе:</t>
  </si>
  <si>
    <t>в целом -   2 тыс. руб. и в том числе:</t>
  </si>
  <si>
    <t>Объем розничного товарооборота составил в апреле 2500 тыс. руб., а в мае - 2525 тыс. руб.</t>
  </si>
  <si>
    <t>Общий индекс фонда оплаты труда</t>
  </si>
  <si>
    <r>
      <t>Z</t>
    </r>
    <r>
      <rPr>
        <b/>
        <sz val="8"/>
        <rFont val="Arial Cyr"/>
        <family val="2"/>
      </rPr>
      <t>1</t>
    </r>
  </si>
  <si>
    <r>
      <t>Z</t>
    </r>
    <r>
      <rPr>
        <b/>
        <sz val="8"/>
        <rFont val="Arial Cyr"/>
        <family val="2"/>
      </rPr>
      <t>0</t>
    </r>
  </si>
  <si>
    <t>Общий индекс cредней з/п 1 работника</t>
  </si>
  <si>
    <r>
      <t xml:space="preserve">I  </t>
    </r>
    <r>
      <rPr>
        <b/>
        <sz val="18"/>
        <rFont val="Bookman Old Style"/>
        <family val="1"/>
      </rPr>
      <t xml:space="preserve"> z</t>
    </r>
    <r>
      <rPr>
        <b/>
        <sz val="10"/>
        <rFont val="Bookman Old Style"/>
        <family val="1"/>
      </rPr>
      <t xml:space="preserve">   =</t>
    </r>
  </si>
  <si>
    <r>
      <t xml:space="preserve">I </t>
    </r>
    <r>
      <rPr>
        <b/>
        <sz val="12"/>
        <rFont val="Bookman Old Style"/>
        <family val="1"/>
      </rPr>
      <t>z</t>
    </r>
    <r>
      <rPr>
        <b/>
        <sz val="10"/>
        <rFont val="Bookman Old Style"/>
        <family val="1"/>
      </rPr>
      <t xml:space="preserve">   =</t>
    </r>
  </si>
  <si>
    <r>
      <t>z</t>
    </r>
    <r>
      <rPr>
        <b/>
        <sz val="8"/>
        <rFont val="Arial Cyr"/>
        <family val="2"/>
      </rPr>
      <t>1</t>
    </r>
  </si>
  <si>
    <r>
      <t>z</t>
    </r>
    <r>
      <rPr>
        <b/>
        <sz val="8"/>
        <rFont val="Arial Cyr"/>
        <family val="2"/>
      </rPr>
      <t>0</t>
    </r>
  </si>
  <si>
    <t>Общий индекс уровня фонда оплаты труда</t>
  </si>
  <si>
    <r>
      <t xml:space="preserve">I n </t>
    </r>
    <r>
      <rPr>
        <b/>
        <sz val="12"/>
        <rFont val="Bookman Old Style"/>
        <family val="1"/>
      </rPr>
      <t>z</t>
    </r>
    <r>
      <rPr>
        <b/>
        <sz val="10"/>
        <rFont val="Bookman Old Style"/>
        <family val="1"/>
      </rPr>
      <t xml:space="preserve">   =</t>
    </r>
  </si>
  <si>
    <t>I  o</t>
  </si>
  <si>
    <t>I   z</t>
  </si>
  <si>
    <t>О</t>
  </si>
  <si>
    <r>
      <t xml:space="preserve">p </t>
    </r>
    <r>
      <rPr>
        <b/>
        <sz val="11"/>
        <rFont val="Arial Cyr"/>
        <family val="2"/>
      </rPr>
      <t>q</t>
    </r>
  </si>
  <si>
    <t>r</t>
  </si>
  <si>
    <t>за счет изменения средне-списочной численности работников</t>
  </si>
  <si>
    <r>
      <t xml:space="preserve">    </t>
    </r>
    <r>
      <rPr>
        <b/>
        <sz val="12"/>
        <rFont val="Bookman Old Style"/>
        <family val="1"/>
      </rPr>
      <t>pq</t>
    </r>
    <r>
      <rPr>
        <b/>
        <sz val="10"/>
        <rFont val="Bookman Old Style"/>
        <family val="1"/>
      </rPr>
      <t xml:space="preserve"> (  </t>
    </r>
    <r>
      <rPr>
        <b/>
        <sz val="7"/>
        <rFont val="Bookman Old Style"/>
        <family val="1"/>
      </rPr>
      <t>r</t>
    </r>
    <r>
      <rPr>
        <b/>
        <sz val="10"/>
        <rFont val="Bookman Old Style"/>
        <family val="1"/>
      </rPr>
      <t xml:space="preserve">) </t>
    </r>
    <r>
      <rPr>
        <b/>
        <sz val="11"/>
        <rFont val="Bookman Old Style"/>
        <family val="1"/>
      </rPr>
      <t>=</t>
    </r>
    <r>
      <rPr>
        <b/>
        <sz val="10"/>
        <rFont val="Bookman Old Style"/>
        <family val="1"/>
      </rPr>
      <t xml:space="preserve"> (     </t>
    </r>
    <r>
      <rPr>
        <b/>
        <sz val="12"/>
        <rFont val="Bookman Old Style"/>
        <family val="1"/>
      </rPr>
      <t>r</t>
    </r>
    <r>
      <rPr>
        <b/>
        <sz val="7"/>
        <rFont val="Bookman Old Style"/>
        <family val="1"/>
      </rPr>
      <t>1</t>
    </r>
    <r>
      <rPr>
        <b/>
        <sz val="12"/>
        <rFont val="Bookman Old Style"/>
        <family val="1"/>
      </rPr>
      <t xml:space="preserve"> -</t>
    </r>
    <r>
      <rPr>
        <b/>
        <sz val="10"/>
        <rFont val="Bookman Old Style"/>
        <family val="1"/>
      </rPr>
      <t xml:space="preserve">      </t>
    </r>
    <r>
      <rPr>
        <b/>
        <sz val="12"/>
        <rFont val="Bookman Old Style"/>
        <family val="1"/>
      </rPr>
      <t>r</t>
    </r>
    <r>
      <rPr>
        <b/>
        <sz val="7"/>
        <rFont val="Bookman Old Style"/>
        <family val="1"/>
      </rPr>
      <t>0</t>
    </r>
    <r>
      <rPr>
        <b/>
        <sz val="10"/>
        <rFont val="Bookman Old Style"/>
        <family val="1"/>
      </rPr>
      <t xml:space="preserve">) </t>
    </r>
    <r>
      <rPr>
        <b/>
        <sz val="8"/>
        <rFont val="Bookman Old Style"/>
        <family val="1"/>
      </rPr>
      <t>x</t>
    </r>
    <r>
      <rPr>
        <b/>
        <sz val="10"/>
        <rFont val="Bookman Old Style"/>
        <family val="1"/>
      </rPr>
      <t xml:space="preserve"> </t>
    </r>
    <r>
      <rPr>
        <b/>
        <sz val="12"/>
        <rFont val="Bookman Old Style"/>
        <family val="1"/>
      </rPr>
      <t>O</t>
    </r>
    <r>
      <rPr>
        <b/>
        <sz val="8"/>
        <rFont val="Bookman Old Style"/>
        <family val="1"/>
      </rPr>
      <t>0           =</t>
    </r>
  </si>
  <si>
    <t>за счет изменения среднего оборота на одного работника</t>
  </si>
  <si>
    <r>
      <t xml:space="preserve">    </t>
    </r>
    <r>
      <rPr>
        <b/>
        <sz val="12"/>
        <rFont val="Bookman Old Style"/>
        <family val="1"/>
      </rPr>
      <t>pq</t>
    </r>
    <r>
      <rPr>
        <b/>
        <sz val="10"/>
        <rFont val="Bookman Old Style"/>
        <family val="1"/>
      </rPr>
      <t xml:space="preserve"> (  Oо) </t>
    </r>
    <r>
      <rPr>
        <b/>
        <sz val="11"/>
        <rFont val="Bookman Old Style"/>
        <family val="1"/>
      </rPr>
      <t>=</t>
    </r>
    <r>
      <rPr>
        <b/>
        <sz val="10"/>
        <rFont val="Bookman Old Style"/>
        <family val="1"/>
      </rPr>
      <t xml:space="preserve"> (</t>
    </r>
    <r>
      <rPr>
        <b/>
        <sz val="12"/>
        <rFont val="Bookman Old Style"/>
        <family val="1"/>
      </rPr>
      <t>О</t>
    </r>
    <r>
      <rPr>
        <b/>
        <sz val="7"/>
        <rFont val="Bookman Old Style"/>
        <family val="1"/>
      </rPr>
      <t>1</t>
    </r>
    <r>
      <rPr>
        <b/>
        <sz val="12"/>
        <rFont val="Bookman Old Style"/>
        <family val="1"/>
      </rPr>
      <t xml:space="preserve"> -</t>
    </r>
    <r>
      <rPr>
        <b/>
        <sz val="10"/>
        <rFont val="Bookman Old Style"/>
        <family val="1"/>
      </rPr>
      <t xml:space="preserve"> </t>
    </r>
    <r>
      <rPr>
        <b/>
        <sz val="12"/>
        <rFont val="Bookman Old Style"/>
        <family val="1"/>
      </rPr>
      <t>О</t>
    </r>
    <r>
      <rPr>
        <b/>
        <sz val="7"/>
        <rFont val="Bookman Old Style"/>
        <family val="1"/>
      </rPr>
      <t>0</t>
    </r>
    <r>
      <rPr>
        <b/>
        <sz val="10"/>
        <rFont val="Bookman Old Style"/>
        <family val="1"/>
      </rPr>
      <t xml:space="preserve">) </t>
    </r>
    <r>
      <rPr>
        <b/>
        <sz val="8"/>
        <rFont val="Bookman Old Style"/>
        <family val="1"/>
      </rPr>
      <t>x</t>
    </r>
    <r>
      <rPr>
        <b/>
        <sz val="10"/>
        <rFont val="Bookman Old Style"/>
        <family val="1"/>
      </rPr>
      <t xml:space="preserve">     </t>
    </r>
    <r>
      <rPr>
        <b/>
        <sz val="16"/>
        <rFont val="Bookman Old Style"/>
        <family val="1"/>
      </rPr>
      <t>r</t>
    </r>
    <r>
      <rPr>
        <b/>
        <sz val="8"/>
        <rFont val="Bookman Old Style"/>
        <family val="1"/>
      </rPr>
      <t>1          =</t>
    </r>
  </si>
  <si>
    <t>(157,81 - 138,89) * 16  =  302,73 тыс. руб.</t>
  </si>
  <si>
    <t>(16-18) * 138,89  =  - 277,78 тыс. руб.</t>
  </si>
  <si>
    <t>Проверка правильности разложения товарооборота по факторам:</t>
  </si>
  <si>
    <r>
      <t>O</t>
    </r>
    <r>
      <rPr>
        <b/>
        <sz val="10"/>
        <rFont val="Bookman Old Style"/>
        <family val="1"/>
      </rPr>
      <t>o = 2 500 / 18 = 138,89 тыс. руб.</t>
    </r>
  </si>
  <si>
    <r>
      <t>O</t>
    </r>
    <r>
      <rPr>
        <b/>
        <sz val="8"/>
        <rFont val="Bookman Old Style"/>
        <family val="1"/>
      </rPr>
      <t>1</t>
    </r>
    <r>
      <rPr>
        <b/>
        <sz val="10"/>
        <rFont val="Bookman Old Style"/>
        <family val="1"/>
      </rPr>
      <t xml:space="preserve"> = 2 525 / 16 = 157,81 тыс. руб.</t>
    </r>
  </si>
  <si>
    <t>Изменение розничного товарооборота  в целом и по факторам:</t>
  </si>
  <si>
    <r>
      <t xml:space="preserve">   </t>
    </r>
    <r>
      <rPr>
        <b/>
        <sz val="12"/>
        <rFont val="Bookman Old Style"/>
        <family val="1"/>
      </rPr>
      <t xml:space="preserve"> pq </t>
    </r>
    <r>
      <rPr>
        <b/>
        <sz val="11"/>
        <rFont val="Bookman Old Style"/>
        <family val="1"/>
      </rPr>
      <t>=</t>
    </r>
    <r>
      <rPr>
        <b/>
        <sz val="10"/>
        <rFont val="Bookman Old Style"/>
        <family val="1"/>
      </rPr>
      <t xml:space="preserve"> </t>
    </r>
    <r>
      <rPr>
        <b/>
        <sz val="12"/>
        <rFont val="Bookman Old Style"/>
        <family val="1"/>
      </rPr>
      <t>pq</t>
    </r>
    <r>
      <rPr>
        <b/>
        <sz val="8"/>
        <rFont val="Bookman Old Style"/>
        <family val="1"/>
      </rPr>
      <t>1</t>
    </r>
    <r>
      <rPr>
        <b/>
        <sz val="10"/>
        <rFont val="Bookman Old Style"/>
        <family val="1"/>
      </rPr>
      <t xml:space="preserve"> -</t>
    </r>
    <r>
      <rPr>
        <b/>
        <sz val="12"/>
        <rFont val="Bookman Old Style"/>
        <family val="1"/>
      </rPr>
      <t xml:space="preserve"> pq</t>
    </r>
    <r>
      <rPr>
        <b/>
        <sz val="8"/>
        <rFont val="Bookman Old Style"/>
        <family val="1"/>
      </rPr>
      <t xml:space="preserve">0    </t>
    </r>
    <r>
      <rPr>
        <b/>
        <sz val="10"/>
        <rFont val="Bookman Old Style"/>
        <family val="1"/>
      </rPr>
      <t xml:space="preserve"> =     2 525 - 2 500  =  25 тыс. руб.</t>
    </r>
  </si>
  <si>
    <t>Изменение фонда оплаты труда  в целом и по факторам:</t>
  </si>
  <si>
    <t>Проверка правильности разложения прироста фонда заработной платы по факторам:</t>
  </si>
  <si>
    <r>
      <t xml:space="preserve">   </t>
    </r>
    <r>
      <rPr>
        <b/>
        <sz val="12"/>
        <rFont val="Bookman Old Style"/>
        <family val="1"/>
      </rPr>
      <t xml:space="preserve"> ФОТ </t>
    </r>
    <r>
      <rPr>
        <b/>
        <sz val="11"/>
        <rFont val="Bookman Old Style"/>
        <family val="1"/>
      </rPr>
      <t>=</t>
    </r>
    <r>
      <rPr>
        <b/>
        <sz val="10"/>
        <rFont val="Bookman Old Style"/>
        <family val="1"/>
      </rPr>
      <t xml:space="preserve"> </t>
    </r>
    <r>
      <rPr>
        <b/>
        <sz val="12"/>
        <rFont val="Bookman Old Style"/>
        <family val="1"/>
      </rPr>
      <t>ФОТ</t>
    </r>
    <r>
      <rPr>
        <b/>
        <sz val="8"/>
        <rFont val="Bookman Old Style"/>
        <family val="1"/>
      </rPr>
      <t>1</t>
    </r>
    <r>
      <rPr>
        <b/>
        <sz val="10"/>
        <rFont val="Bookman Old Style"/>
        <family val="1"/>
      </rPr>
      <t xml:space="preserve"> -</t>
    </r>
    <r>
      <rPr>
        <b/>
        <sz val="12"/>
        <rFont val="Bookman Old Style"/>
        <family val="1"/>
      </rPr>
      <t xml:space="preserve"> ФОТ</t>
    </r>
    <r>
      <rPr>
        <b/>
        <sz val="8"/>
        <rFont val="Bookman Old Style"/>
        <family val="1"/>
      </rPr>
      <t xml:space="preserve">0    </t>
    </r>
    <r>
      <rPr>
        <b/>
        <sz val="10"/>
        <rFont val="Bookman Old Style"/>
        <family val="1"/>
      </rPr>
      <t xml:space="preserve"> =     56 - 54  =  2 тыс. руб.</t>
    </r>
  </si>
  <si>
    <t>за счет изменения средней з/п 1 работника</t>
  </si>
  <si>
    <r>
      <t xml:space="preserve">    </t>
    </r>
    <r>
      <rPr>
        <b/>
        <sz val="12"/>
        <rFont val="Bookman Old Style"/>
        <family val="1"/>
      </rPr>
      <t>ФОТ</t>
    </r>
    <r>
      <rPr>
        <b/>
        <sz val="10"/>
        <rFont val="Bookman Old Style"/>
        <family val="1"/>
      </rPr>
      <t xml:space="preserve">(  </t>
    </r>
    <r>
      <rPr>
        <b/>
        <sz val="7"/>
        <rFont val="Bookman Old Style"/>
        <family val="1"/>
      </rPr>
      <t>f</t>
    </r>
    <r>
      <rPr>
        <b/>
        <sz val="10"/>
        <rFont val="Bookman Old Style"/>
        <family val="1"/>
      </rPr>
      <t xml:space="preserve">) </t>
    </r>
    <r>
      <rPr>
        <b/>
        <sz val="11"/>
        <rFont val="Bookman Old Style"/>
        <family val="1"/>
      </rPr>
      <t>=</t>
    </r>
    <r>
      <rPr>
        <b/>
        <sz val="10"/>
        <rFont val="Bookman Old Style"/>
        <family val="1"/>
      </rPr>
      <t xml:space="preserve"> ( </t>
    </r>
    <r>
      <rPr>
        <b/>
        <sz val="12"/>
        <rFont val="Bookman Old Style"/>
        <family val="1"/>
      </rPr>
      <t>f</t>
    </r>
    <r>
      <rPr>
        <b/>
        <sz val="7"/>
        <rFont val="Bookman Old Style"/>
        <family val="1"/>
      </rPr>
      <t>1</t>
    </r>
    <r>
      <rPr>
        <b/>
        <sz val="12"/>
        <rFont val="Bookman Old Style"/>
        <family val="1"/>
      </rPr>
      <t xml:space="preserve"> -</t>
    </r>
    <r>
      <rPr>
        <b/>
        <sz val="10"/>
        <rFont val="Bookman Old Style"/>
        <family val="1"/>
      </rPr>
      <t xml:space="preserve"> </t>
    </r>
    <r>
      <rPr>
        <b/>
        <sz val="12"/>
        <rFont val="Bookman Old Style"/>
        <family val="1"/>
      </rPr>
      <t>f</t>
    </r>
    <r>
      <rPr>
        <b/>
        <sz val="7"/>
        <rFont val="Bookman Old Style"/>
        <family val="1"/>
      </rPr>
      <t>0</t>
    </r>
    <r>
      <rPr>
        <b/>
        <sz val="10"/>
        <rFont val="Bookman Old Style"/>
        <family val="1"/>
      </rPr>
      <t xml:space="preserve">) </t>
    </r>
    <r>
      <rPr>
        <b/>
        <sz val="8"/>
        <rFont val="Bookman Old Style"/>
        <family val="1"/>
      </rPr>
      <t>x</t>
    </r>
    <r>
      <rPr>
        <b/>
        <sz val="10"/>
        <rFont val="Bookman Old Style"/>
        <family val="1"/>
      </rPr>
      <t xml:space="preserve">      </t>
    </r>
    <r>
      <rPr>
        <b/>
        <sz val="13"/>
        <rFont val="Bookman Old Style"/>
        <family val="1"/>
      </rPr>
      <t>r</t>
    </r>
    <r>
      <rPr>
        <b/>
        <sz val="8"/>
        <rFont val="Bookman Old Style"/>
        <family val="1"/>
      </rPr>
      <t>1          =</t>
    </r>
  </si>
  <si>
    <t>(3,5-3) * 16  =  8 тыс. руб.</t>
  </si>
  <si>
    <t>(16 - 18) * 3  =  - 6  тыс. руб.</t>
  </si>
  <si>
    <r>
      <t xml:space="preserve">    </t>
    </r>
    <r>
      <rPr>
        <b/>
        <sz val="12"/>
        <rFont val="Bookman Old Style"/>
        <family val="1"/>
      </rPr>
      <t>ФОТ</t>
    </r>
    <r>
      <rPr>
        <b/>
        <sz val="10"/>
        <rFont val="Bookman Old Style"/>
        <family val="1"/>
      </rPr>
      <t xml:space="preserve">(  </t>
    </r>
    <r>
      <rPr>
        <b/>
        <sz val="7"/>
        <rFont val="Bookman Old Style"/>
        <family val="1"/>
      </rPr>
      <t>r</t>
    </r>
    <r>
      <rPr>
        <b/>
        <sz val="10"/>
        <rFont val="Bookman Old Style"/>
        <family val="1"/>
      </rPr>
      <t xml:space="preserve">) </t>
    </r>
    <r>
      <rPr>
        <b/>
        <sz val="11"/>
        <rFont val="Bookman Old Style"/>
        <family val="1"/>
      </rPr>
      <t>=</t>
    </r>
    <r>
      <rPr>
        <b/>
        <sz val="10"/>
        <rFont val="Bookman Old Style"/>
        <family val="1"/>
      </rPr>
      <t xml:space="preserve">  (    </t>
    </r>
    <r>
      <rPr>
        <b/>
        <sz val="16"/>
        <rFont val="Bookman Old Style"/>
        <family val="1"/>
      </rPr>
      <t xml:space="preserve"> r</t>
    </r>
    <r>
      <rPr>
        <b/>
        <sz val="8"/>
        <rFont val="Bookman Old Style"/>
        <family val="1"/>
      </rPr>
      <t>1</t>
    </r>
    <r>
      <rPr>
        <b/>
        <sz val="10"/>
        <rFont val="Bookman Old Style"/>
        <family val="1"/>
      </rPr>
      <t xml:space="preserve"> -     </t>
    </r>
    <r>
      <rPr>
        <b/>
        <sz val="12"/>
        <rFont val="Bookman Old Style"/>
        <family val="1"/>
      </rPr>
      <t xml:space="preserve"> </t>
    </r>
    <r>
      <rPr>
        <b/>
        <sz val="16"/>
        <rFont val="Bookman Old Style"/>
        <family val="1"/>
      </rPr>
      <t>r</t>
    </r>
    <r>
      <rPr>
        <b/>
        <sz val="8"/>
        <rFont val="Bookman Old Style"/>
        <family val="1"/>
      </rPr>
      <t>0</t>
    </r>
    <r>
      <rPr>
        <b/>
        <sz val="10"/>
        <rFont val="Bookman Old Style"/>
        <family val="1"/>
      </rPr>
      <t xml:space="preserve">) x </t>
    </r>
    <r>
      <rPr>
        <b/>
        <sz val="16"/>
        <rFont val="Bookman Old Style"/>
        <family val="1"/>
      </rPr>
      <t>f</t>
    </r>
    <r>
      <rPr>
        <b/>
        <sz val="10"/>
        <rFont val="Bookman Old Style"/>
        <family val="1"/>
      </rPr>
      <t>0      =</t>
    </r>
  </si>
  <si>
    <r>
      <t xml:space="preserve">   </t>
    </r>
    <r>
      <rPr>
        <b/>
        <sz val="12"/>
        <rFont val="Bookman Old Style"/>
        <family val="1"/>
      </rPr>
      <t xml:space="preserve"> pq </t>
    </r>
    <r>
      <rPr>
        <b/>
        <sz val="11"/>
        <rFont val="Bookman Old Style"/>
        <family val="1"/>
      </rPr>
      <t>=</t>
    </r>
    <r>
      <rPr>
        <b/>
        <sz val="10"/>
        <rFont val="Bookman Old Style"/>
        <family val="1"/>
      </rPr>
      <t xml:space="preserve"> </t>
    </r>
    <r>
      <rPr>
        <b/>
        <sz val="12"/>
        <rFont val="Bookman Old Style"/>
        <family val="1"/>
      </rPr>
      <t>pq</t>
    </r>
    <r>
      <rPr>
        <b/>
        <sz val="8"/>
        <rFont val="Bookman Old Style"/>
        <family val="1"/>
      </rPr>
      <t xml:space="preserve">(    r) +  </t>
    </r>
    <r>
      <rPr>
        <b/>
        <sz val="12"/>
        <rFont val="Bookman Old Style"/>
        <family val="1"/>
      </rPr>
      <t>pq(   O)</t>
    </r>
    <r>
      <rPr>
        <b/>
        <sz val="8"/>
        <rFont val="Bookman Old Style"/>
        <family val="1"/>
      </rPr>
      <t xml:space="preserve">     </t>
    </r>
    <r>
      <rPr>
        <b/>
        <sz val="10"/>
        <rFont val="Bookman Old Style"/>
        <family val="1"/>
      </rPr>
      <t xml:space="preserve"> =    - 277,78 + 302,73  =  24,95              25,00 тыс. руб.</t>
    </r>
  </si>
  <si>
    <r>
      <t xml:space="preserve">    ФОТ</t>
    </r>
    <r>
      <rPr>
        <b/>
        <sz val="12"/>
        <rFont val="Bookman Old Style"/>
        <family val="1"/>
      </rPr>
      <t xml:space="preserve"> </t>
    </r>
    <r>
      <rPr>
        <b/>
        <sz val="11"/>
        <rFont val="Bookman Old Style"/>
        <family val="1"/>
      </rPr>
      <t>=</t>
    </r>
    <r>
      <rPr>
        <b/>
        <sz val="10"/>
        <rFont val="Bookman Old Style"/>
        <family val="1"/>
      </rPr>
      <t xml:space="preserve">  8 - 6 =  2  тыс. руб.</t>
    </r>
  </si>
  <si>
    <t xml:space="preserve">Средний размер 1 магазина </t>
  </si>
  <si>
    <r>
      <t xml:space="preserve">  M   </t>
    </r>
    <r>
      <rPr>
        <b/>
        <u val="single"/>
        <sz val="1"/>
        <rFont val="Bookman Old Style"/>
        <family val="1"/>
      </rPr>
      <t>.</t>
    </r>
  </si>
  <si>
    <t xml:space="preserve">  N</t>
  </si>
  <si>
    <r>
      <t xml:space="preserve">М </t>
    </r>
    <r>
      <rPr>
        <b/>
        <sz val="11"/>
        <rFont val="Bookman Old Style"/>
        <family val="1"/>
      </rPr>
      <t xml:space="preserve">= </t>
    </r>
  </si>
  <si>
    <t xml:space="preserve">Темпы роста среднего размера </t>
  </si>
  <si>
    <t xml:space="preserve">Абсолютное изменение торг. площ. </t>
  </si>
  <si>
    <t>в целом и в том числе:</t>
  </si>
  <si>
    <r>
      <t xml:space="preserve">      М </t>
    </r>
    <r>
      <rPr>
        <b/>
        <sz val="11"/>
        <rFont val="Bookman Old Style"/>
        <family val="1"/>
      </rPr>
      <t xml:space="preserve">=  </t>
    </r>
    <r>
      <rPr>
        <b/>
        <sz val="16"/>
        <rFont val="Bookman Old Style"/>
        <family val="1"/>
      </rPr>
      <t>М</t>
    </r>
    <r>
      <rPr>
        <b/>
        <sz val="11"/>
        <rFont val="Bookman Old Style"/>
        <family val="1"/>
      </rPr>
      <t>1 -</t>
    </r>
    <r>
      <rPr>
        <b/>
        <sz val="16"/>
        <rFont val="Bookman Old Style"/>
        <family val="1"/>
      </rPr>
      <t xml:space="preserve"> М</t>
    </r>
    <r>
      <rPr>
        <b/>
        <sz val="11"/>
        <rFont val="Bookman Old Style"/>
        <family val="1"/>
      </rPr>
      <t>0</t>
    </r>
  </si>
  <si>
    <t>за счет изменения среднего размера 1 магазина:</t>
  </si>
  <si>
    <t>за счет изменения числа магазинов:</t>
  </si>
  <si>
    <r>
      <t xml:space="preserve">      </t>
    </r>
    <r>
      <rPr>
        <b/>
        <sz val="16"/>
        <rFont val="Bookman Old Style"/>
        <family val="1"/>
      </rPr>
      <t>M</t>
    </r>
    <r>
      <rPr>
        <b/>
        <sz val="10"/>
        <rFont val="Bookman Old Style"/>
        <family val="1"/>
      </rPr>
      <t xml:space="preserve"> ( </t>
    </r>
    <r>
      <rPr>
        <b/>
        <sz val="8"/>
        <rFont val="Bookman Old Style"/>
        <family val="1"/>
      </rPr>
      <t>N</t>
    </r>
    <r>
      <rPr>
        <b/>
        <sz val="10"/>
        <rFont val="Bookman Old Style"/>
        <family val="1"/>
      </rPr>
      <t xml:space="preserve"> )  =  </t>
    </r>
    <r>
      <rPr>
        <b/>
        <sz val="12"/>
        <rFont val="Bookman Old Style"/>
        <family val="1"/>
      </rPr>
      <t>м</t>
    </r>
    <r>
      <rPr>
        <b/>
        <sz val="8"/>
        <rFont val="Bookman Old Style"/>
        <family val="1"/>
      </rPr>
      <t>0</t>
    </r>
    <r>
      <rPr>
        <b/>
        <sz val="16"/>
        <rFont val="Bookman Old Style"/>
        <family val="1"/>
      </rPr>
      <t>N</t>
    </r>
    <r>
      <rPr>
        <b/>
        <sz val="8"/>
        <rFont val="Bookman Old Style"/>
        <family val="1"/>
      </rPr>
      <t>1</t>
    </r>
    <r>
      <rPr>
        <b/>
        <sz val="10"/>
        <rFont val="Bookman Old Style"/>
        <family val="1"/>
      </rPr>
      <t xml:space="preserve"> - </t>
    </r>
    <r>
      <rPr>
        <b/>
        <sz val="12"/>
        <rFont val="Bookman Old Style"/>
        <family val="1"/>
      </rPr>
      <t>м</t>
    </r>
    <r>
      <rPr>
        <b/>
        <sz val="8"/>
        <rFont val="Bookman Old Style"/>
        <family val="1"/>
      </rPr>
      <t>0</t>
    </r>
    <r>
      <rPr>
        <b/>
        <sz val="16"/>
        <rFont val="Bookman Old Style"/>
        <family val="1"/>
      </rPr>
      <t>N</t>
    </r>
    <r>
      <rPr>
        <b/>
        <sz val="8"/>
        <rFont val="Bookman Old Style"/>
        <family val="1"/>
      </rPr>
      <t>0</t>
    </r>
  </si>
  <si>
    <r>
      <t xml:space="preserve">      </t>
    </r>
    <r>
      <rPr>
        <b/>
        <sz val="16"/>
        <rFont val="Bookman Old Style"/>
        <family val="1"/>
      </rPr>
      <t>M</t>
    </r>
    <r>
      <rPr>
        <b/>
        <sz val="10"/>
        <rFont val="Bookman Old Style"/>
        <family val="1"/>
      </rPr>
      <t xml:space="preserve"> ( м )  =  </t>
    </r>
    <r>
      <rPr>
        <b/>
        <sz val="12"/>
        <rFont val="Bookman Old Style"/>
        <family val="1"/>
      </rPr>
      <t>м</t>
    </r>
    <r>
      <rPr>
        <b/>
        <sz val="8"/>
        <rFont val="Bookman Old Style"/>
        <family val="1"/>
      </rPr>
      <t>1</t>
    </r>
    <r>
      <rPr>
        <b/>
        <sz val="16"/>
        <rFont val="Bookman Old Style"/>
        <family val="1"/>
      </rPr>
      <t>N</t>
    </r>
    <r>
      <rPr>
        <b/>
        <sz val="8"/>
        <rFont val="Bookman Old Style"/>
        <family val="1"/>
      </rPr>
      <t>1</t>
    </r>
    <r>
      <rPr>
        <b/>
        <sz val="10"/>
        <rFont val="Bookman Old Style"/>
        <family val="1"/>
      </rPr>
      <t xml:space="preserve"> - </t>
    </r>
    <r>
      <rPr>
        <b/>
        <sz val="11"/>
        <rFont val="Bookman Old Style"/>
        <family val="1"/>
      </rPr>
      <t>м</t>
    </r>
    <r>
      <rPr>
        <b/>
        <sz val="8"/>
        <rFont val="Bookman Old Style"/>
        <family val="1"/>
      </rPr>
      <t>0</t>
    </r>
    <r>
      <rPr>
        <b/>
        <sz val="16"/>
        <rFont val="Bookman Old Style"/>
        <family val="1"/>
      </rPr>
      <t>N</t>
    </r>
    <r>
      <rPr>
        <b/>
        <sz val="8"/>
        <rFont val="Bookman Old Style"/>
        <family val="1"/>
      </rPr>
      <t>1</t>
    </r>
  </si>
  <si>
    <t>и частных - увеличилась на 10748 т. кв.м.</t>
  </si>
  <si>
    <r>
      <t>Общая торговая площадь магазинов в 1997 году по сравнению с 1996 уменьшилась на 6 860,00 т.м</t>
    </r>
    <r>
      <rPr>
        <sz val="7"/>
        <rFont val="Bookman Old Style"/>
        <family val="1"/>
      </rPr>
      <t xml:space="preserve">2 </t>
    </r>
    <r>
      <rPr>
        <sz val="11"/>
        <rFont val="Bookman Old Style"/>
        <family val="1"/>
      </rPr>
      <t>из которых:</t>
    </r>
  </si>
  <si>
    <t>площадь государственных магазинов уменьшилась на 17284 т.кв.м; муниципальных - уменьшилась на 324 т. кв.м</t>
  </si>
  <si>
    <t>и частных - увеличилась на 9348 т. кв.м.</t>
  </si>
  <si>
    <t>в том числе за счет изменения среднего размера 1 магазина:</t>
  </si>
  <si>
    <t xml:space="preserve">общая торговая площадь увеличилась на 2612 т.кв.м., из которых </t>
  </si>
  <si>
    <t xml:space="preserve">площадь государственных магазинов уменьшилась на 6604 т.кв.м; муниципальных - уменьшилась на 132 т. кв.м </t>
  </si>
  <si>
    <t xml:space="preserve">общая торговая площадь уменьшилась на 9472 т.кв.м., из которых </t>
  </si>
  <si>
    <t xml:space="preserve">площадь государственных магазинов уменьшилась на 10680 т.кв.м; муниципальных - уменьшилась на 192 т. кв.м </t>
  </si>
  <si>
    <t>и частных - увеличилась на 1400 т. кв.м.</t>
  </si>
  <si>
    <t>Средний размер 1 магазина  в 96-97 гг. составил:</t>
  </si>
  <si>
    <t xml:space="preserve">Данные сведения отражают тенденцию увеличения частного сектора торговли при снижении государственного, что вполне </t>
  </si>
  <si>
    <t>соответствует экономической обстановке нашей страны в 1996-1997 гг.</t>
  </si>
  <si>
    <t>по области в целом 0,056 и 0,057 тыс.кв.м в 96 и 97 гг. соответственно.</t>
  </si>
  <si>
    <t>в 96 и 97 гг. соответственно.</t>
  </si>
  <si>
    <t>Средний размер 1 магазина по области в целом увеличился в 1997 г. по сравнению с 1996 г. в 1,02 раза или на 2 %.</t>
  </si>
  <si>
    <t>Средний размер государственных - уменьшился на 62 %;  муниципальных - увеличился на 2%;  частных увеличился на 56%.</t>
  </si>
  <si>
    <t xml:space="preserve">Средний размер государственных магазинов составил  - 0,064 и 0,039; муниципальных - 0,040 и 0,041; частных 0,050 и  0,078 т. кв.м </t>
  </si>
  <si>
    <t xml:space="preserve">Несмотря на уменьшение среднесписочной численности работников, произошло увеличение розничного товарооборота, т.е. фактически </t>
  </si>
  <si>
    <t>увеличилась производительность труда. Под влиянием данных факторов произошло и увеличение заработной платы работников.</t>
  </si>
  <si>
    <r>
      <t xml:space="preserve">     =   </t>
    </r>
    <r>
      <rPr>
        <b/>
        <sz val="12"/>
        <rFont val="Bookman Old Style"/>
        <family val="1"/>
      </rPr>
      <t>1,047</t>
    </r>
  </si>
  <si>
    <r>
      <t xml:space="preserve">     =    </t>
    </r>
    <r>
      <rPr>
        <b/>
        <sz val="12"/>
        <rFont val="Bookman Old Style"/>
        <family val="1"/>
      </rPr>
      <t>3,454</t>
    </r>
  </si>
  <si>
    <t xml:space="preserve">  1,047   х   3,454    =</t>
  </si>
  <si>
    <t>Изменение объема товарооборота  в целом и по факторам:</t>
  </si>
  <si>
    <t>за счет изменения цены:</t>
  </si>
  <si>
    <t>за счет изменения количества реализованных товаров:</t>
  </si>
  <si>
    <t>Проверка правильности разложения объема товарооборота по факторам:</t>
  </si>
  <si>
    <r>
      <t xml:space="preserve">   </t>
    </r>
    <r>
      <rPr>
        <b/>
        <sz val="12"/>
        <rFont val="Bookman Old Style"/>
        <family val="1"/>
      </rPr>
      <t xml:space="preserve">    pq </t>
    </r>
    <r>
      <rPr>
        <b/>
        <sz val="11"/>
        <rFont val="Bookman Old Style"/>
        <family val="1"/>
      </rPr>
      <t>=</t>
    </r>
    <r>
      <rPr>
        <b/>
        <sz val="10"/>
        <rFont val="Bookman Old Style"/>
        <family val="1"/>
      </rPr>
      <t xml:space="preserve">    </t>
    </r>
    <r>
      <rPr>
        <b/>
        <sz val="12"/>
        <rFont val="Bookman Old Style"/>
        <family val="1"/>
      </rPr>
      <t>p</t>
    </r>
    <r>
      <rPr>
        <b/>
        <sz val="8"/>
        <rFont val="Bookman Old Style"/>
        <family val="1"/>
      </rPr>
      <t>1</t>
    </r>
    <r>
      <rPr>
        <b/>
        <sz val="12"/>
        <rFont val="Bookman Old Style"/>
        <family val="1"/>
      </rPr>
      <t>q</t>
    </r>
    <r>
      <rPr>
        <b/>
        <sz val="8"/>
        <rFont val="Bookman Old Style"/>
        <family val="1"/>
      </rPr>
      <t>1</t>
    </r>
    <r>
      <rPr>
        <b/>
        <sz val="10"/>
        <rFont val="Bookman Old Style"/>
        <family val="1"/>
      </rPr>
      <t xml:space="preserve"> -</t>
    </r>
    <r>
      <rPr>
        <b/>
        <sz val="12"/>
        <rFont val="Bookman Old Style"/>
        <family val="1"/>
      </rPr>
      <t xml:space="preserve">    p</t>
    </r>
    <r>
      <rPr>
        <b/>
        <sz val="8"/>
        <rFont val="Bookman Old Style"/>
        <family val="1"/>
      </rPr>
      <t>0</t>
    </r>
    <r>
      <rPr>
        <b/>
        <sz val="12"/>
        <rFont val="Bookman Old Style"/>
        <family val="1"/>
      </rPr>
      <t>q</t>
    </r>
    <r>
      <rPr>
        <b/>
        <sz val="8"/>
        <rFont val="Bookman Old Style"/>
        <family val="1"/>
      </rPr>
      <t xml:space="preserve">0    </t>
    </r>
  </si>
  <si>
    <r>
      <t xml:space="preserve">        </t>
    </r>
    <r>
      <rPr>
        <b/>
        <sz val="12"/>
        <rFont val="Bookman Old Style"/>
        <family val="1"/>
      </rPr>
      <t>pq</t>
    </r>
    <r>
      <rPr>
        <b/>
        <sz val="10"/>
        <rFont val="Bookman Old Style"/>
        <family val="1"/>
      </rPr>
      <t xml:space="preserve"> (</t>
    </r>
    <r>
      <rPr>
        <b/>
        <sz val="7"/>
        <rFont val="Bookman Old Style"/>
        <family val="1"/>
      </rPr>
      <t>p</t>
    </r>
    <r>
      <rPr>
        <b/>
        <sz val="10"/>
        <rFont val="Bookman Old Style"/>
        <family val="1"/>
      </rPr>
      <t xml:space="preserve">) </t>
    </r>
    <r>
      <rPr>
        <b/>
        <sz val="11"/>
        <rFont val="Bookman Old Style"/>
        <family val="1"/>
      </rPr>
      <t>=</t>
    </r>
    <r>
      <rPr>
        <b/>
        <sz val="10"/>
        <rFont val="Bookman Old Style"/>
        <family val="1"/>
      </rPr>
      <t xml:space="preserve">      </t>
    </r>
    <r>
      <rPr>
        <b/>
        <sz val="12"/>
        <rFont val="Bookman Old Style"/>
        <family val="1"/>
      </rPr>
      <t>p</t>
    </r>
    <r>
      <rPr>
        <b/>
        <sz val="8"/>
        <rFont val="Bookman Old Style"/>
        <family val="1"/>
      </rPr>
      <t>1</t>
    </r>
    <r>
      <rPr>
        <b/>
        <sz val="12"/>
        <rFont val="Bookman Old Style"/>
        <family val="1"/>
      </rPr>
      <t>q</t>
    </r>
    <r>
      <rPr>
        <b/>
        <sz val="8"/>
        <rFont val="Bookman Old Style"/>
        <family val="1"/>
      </rPr>
      <t>1</t>
    </r>
    <r>
      <rPr>
        <b/>
        <sz val="10"/>
        <rFont val="Bookman Old Style"/>
        <family val="1"/>
      </rPr>
      <t xml:space="preserve">  -      </t>
    </r>
    <r>
      <rPr>
        <b/>
        <sz val="12"/>
        <rFont val="Bookman Old Style"/>
        <family val="1"/>
      </rPr>
      <t>p</t>
    </r>
    <r>
      <rPr>
        <b/>
        <sz val="8"/>
        <rFont val="Bookman Old Style"/>
        <family val="1"/>
      </rPr>
      <t>0</t>
    </r>
    <r>
      <rPr>
        <b/>
        <sz val="12"/>
        <rFont val="Bookman Old Style"/>
        <family val="1"/>
      </rPr>
      <t>q</t>
    </r>
    <r>
      <rPr>
        <b/>
        <sz val="8"/>
        <rFont val="Bookman Old Style"/>
        <family val="1"/>
      </rPr>
      <t>1   =</t>
    </r>
  </si>
  <si>
    <r>
      <t xml:space="preserve">        </t>
    </r>
    <r>
      <rPr>
        <b/>
        <sz val="12"/>
        <rFont val="Bookman Old Style"/>
        <family val="1"/>
      </rPr>
      <t>pq</t>
    </r>
    <r>
      <rPr>
        <b/>
        <sz val="10"/>
        <rFont val="Bookman Old Style"/>
        <family val="1"/>
      </rPr>
      <t xml:space="preserve"> (</t>
    </r>
    <r>
      <rPr>
        <b/>
        <sz val="7"/>
        <rFont val="Bookman Old Style"/>
        <family val="1"/>
      </rPr>
      <t>q</t>
    </r>
    <r>
      <rPr>
        <b/>
        <sz val="10"/>
        <rFont val="Bookman Old Style"/>
        <family val="1"/>
      </rPr>
      <t xml:space="preserve">) </t>
    </r>
    <r>
      <rPr>
        <b/>
        <sz val="11"/>
        <rFont val="Bookman Old Style"/>
        <family val="1"/>
      </rPr>
      <t>=</t>
    </r>
    <r>
      <rPr>
        <b/>
        <sz val="10"/>
        <rFont val="Bookman Old Style"/>
        <family val="1"/>
      </rPr>
      <t xml:space="preserve">      </t>
    </r>
    <r>
      <rPr>
        <b/>
        <sz val="12"/>
        <rFont val="Bookman Old Style"/>
        <family val="1"/>
      </rPr>
      <t>p</t>
    </r>
    <r>
      <rPr>
        <b/>
        <sz val="8"/>
        <rFont val="Bookman Old Style"/>
        <family val="1"/>
      </rPr>
      <t>0</t>
    </r>
    <r>
      <rPr>
        <b/>
        <sz val="12"/>
        <rFont val="Bookman Old Style"/>
        <family val="1"/>
      </rPr>
      <t>q</t>
    </r>
    <r>
      <rPr>
        <b/>
        <sz val="8"/>
        <rFont val="Bookman Old Style"/>
        <family val="1"/>
      </rPr>
      <t>1</t>
    </r>
    <r>
      <rPr>
        <b/>
        <sz val="10"/>
        <rFont val="Bookman Old Style"/>
        <family val="1"/>
      </rPr>
      <t xml:space="preserve">  -      </t>
    </r>
    <r>
      <rPr>
        <b/>
        <sz val="12"/>
        <rFont val="Bookman Old Style"/>
        <family val="1"/>
      </rPr>
      <t>p</t>
    </r>
    <r>
      <rPr>
        <b/>
        <sz val="8"/>
        <rFont val="Bookman Old Style"/>
        <family val="1"/>
      </rPr>
      <t>0</t>
    </r>
    <r>
      <rPr>
        <b/>
        <sz val="12"/>
        <rFont val="Bookman Old Style"/>
        <family val="1"/>
      </rPr>
      <t>q</t>
    </r>
    <r>
      <rPr>
        <b/>
        <sz val="8"/>
        <rFont val="Bookman Old Style"/>
        <family val="1"/>
      </rPr>
      <t>0   =</t>
    </r>
  </si>
  <si>
    <r>
      <t xml:space="preserve">   </t>
    </r>
    <r>
      <rPr>
        <b/>
        <sz val="12"/>
        <rFont val="Bookman Old Style"/>
        <family val="1"/>
      </rPr>
      <t xml:space="preserve">    pq </t>
    </r>
    <r>
      <rPr>
        <b/>
        <sz val="11"/>
        <rFont val="Bookman Old Style"/>
        <family val="1"/>
      </rPr>
      <t>=</t>
    </r>
    <r>
      <rPr>
        <b/>
        <sz val="10"/>
        <rFont val="Bookman Old Style"/>
        <family val="1"/>
      </rPr>
      <t xml:space="preserve">          </t>
    </r>
    <r>
      <rPr>
        <b/>
        <sz val="12"/>
        <rFont val="Bookman Old Style"/>
        <family val="1"/>
      </rPr>
      <t xml:space="preserve">pq </t>
    </r>
    <r>
      <rPr>
        <b/>
        <sz val="8"/>
        <rFont val="Bookman Old Style"/>
        <family val="1"/>
      </rPr>
      <t>(q)</t>
    </r>
    <r>
      <rPr>
        <b/>
        <sz val="10"/>
        <rFont val="Bookman Old Style"/>
        <family val="1"/>
      </rPr>
      <t xml:space="preserve">   +         </t>
    </r>
    <r>
      <rPr>
        <b/>
        <sz val="14"/>
        <rFont val="Bookman Old Style"/>
        <family val="1"/>
      </rPr>
      <t xml:space="preserve">pq </t>
    </r>
    <r>
      <rPr>
        <b/>
        <sz val="8"/>
        <rFont val="Bookman Old Style"/>
        <family val="1"/>
      </rPr>
      <t>(p)</t>
    </r>
  </si>
  <si>
    <t>=  10490 - 2900 = 7 590,00 тыс. руб.</t>
  </si>
  <si>
    <t>10490 - 10017,83  =  472,17 тыс. руб.</t>
  </si>
  <si>
    <t>10017,83 - 2900  =  7 117,83  тыс. руб.</t>
  </si>
  <si>
    <t>7117,83 + 472,17  =  7590 т.р.</t>
  </si>
  <si>
    <t>На основание приведенных данных определите:</t>
  </si>
  <si>
    <t>по сравнению с I кварталом  - в целом и в том числе:</t>
  </si>
  <si>
    <t>а). за счет изменения скорости товарооборота;</t>
  </si>
  <si>
    <t>Средний объем товарных запасов:</t>
  </si>
  <si>
    <t xml:space="preserve">                З </t>
  </si>
  <si>
    <t xml:space="preserve">               C</t>
  </si>
  <si>
    <t>60 + 25 + 160</t>
  </si>
  <si>
    <t>Средний объем</t>
  </si>
  <si>
    <t>Индексы ско-</t>
  </si>
  <si>
    <t>товарных запасов</t>
  </si>
  <si>
    <t>рости товаро-</t>
  </si>
  <si>
    <t>I кв.</t>
  </si>
  <si>
    <t>II кв.</t>
  </si>
  <si>
    <t>оборота</t>
  </si>
  <si>
    <t>60 + 20 + 200</t>
  </si>
  <si>
    <t>Средняя скорость товарооборота:</t>
  </si>
  <si>
    <t xml:space="preserve"> =</t>
  </si>
  <si>
    <t xml:space="preserve">    pqi</t>
  </si>
  <si>
    <t xml:space="preserve">    (pqi / Ci)</t>
  </si>
  <si>
    <t xml:space="preserve"> С </t>
  </si>
  <si>
    <t>3800 + 4500</t>
  </si>
  <si>
    <t>(оборотов)</t>
  </si>
  <si>
    <t>251 + 280</t>
  </si>
  <si>
    <t xml:space="preserve">1200 + 1000 + 1600 </t>
  </si>
  <si>
    <t xml:space="preserve">1500 + 1200 + 1800 </t>
  </si>
  <si>
    <t>Индивидуальные индексы скорости обращения товаров по товарным группам.</t>
  </si>
  <si>
    <t>Общий индекс средней скорости товарооборота по торговому предприятию в целом:</t>
  </si>
  <si>
    <t>:</t>
  </si>
  <si>
    <t>3800   =</t>
  </si>
  <si>
    <t>16,07 =</t>
  </si>
  <si>
    <t xml:space="preserve">  245</t>
  </si>
  <si>
    <t>Общий индекс скорости обращения товаров в неизменной (отчетной) структуре средних</t>
  </si>
  <si>
    <t>товарных запасов:</t>
  </si>
  <si>
    <t xml:space="preserve">Общий индекс влияния изменения структуры средних товарных запасов на динамику </t>
  </si>
  <si>
    <t>средней скорости товарооборота торгового предприятия:</t>
  </si>
  <si>
    <t>15,1   =</t>
  </si>
  <si>
    <t>0,949 или 94,9 %</t>
  </si>
  <si>
    <t>стр. ср.тов.зап.</t>
  </si>
  <si>
    <t>1,036 = 1,092 х 0,949</t>
  </si>
  <si>
    <t>Абсолютное изменение розничного объема товарооборота:</t>
  </si>
  <si>
    <t>=  4500 - 3800 = 700 тыс. руб.</t>
  </si>
  <si>
    <t>за счет изменения скорости товарооборота:</t>
  </si>
  <si>
    <t>=  4500 - 4012 = 488 тыс. руб.</t>
  </si>
  <si>
    <t>изменение под влиянием изменения структуры ср. тов. запасов:</t>
  </si>
  <si>
    <t>=  (4012/280 - 15,5) * 280 = - 330,68 тыс. руб.</t>
  </si>
  <si>
    <t>изменение за счет динамики общей суммы средних товарных запасов:</t>
  </si>
  <si>
    <t>=  (280/245 - 1) * 3800 = 543,4 тыс. руб.</t>
  </si>
  <si>
    <t>Проверка правильности разложения изменения объема товарооборота по факторам:</t>
  </si>
  <si>
    <t>Средняя скорость товарооборота предприятия во втором квартале по сравнению с первым</t>
  </si>
  <si>
    <t>увеличилась в 1,036 раз или на 3,6 %.</t>
  </si>
  <si>
    <t xml:space="preserve">Скорость обращения товаров в структуре средних товарных запасов  во втором квартале </t>
  </si>
  <si>
    <t>по сравнению с первым увеличилась в 1,092 раз или на 9,2 %.</t>
  </si>
  <si>
    <t xml:space="preserve">Влияние изменения структуры средних товарных запасов на динамику средней скорости </t>
  </si>
  <si>
    <t>товарооборота торгового предприятия уменьшилось в 0,949 раза или на 94,9 %.</t>
  </si>
  <si>
    <t>Средняя скорость товарооборота предприятия напрямую зависит от средней скорости</t>
  </si>
  <si>
    <t>товарооборота и от скорости обращения товаров в структуре средних товарных запасов, т.е.</t>
  </si>
  <si>
    <t xml:space="preserve">динамика средней скорости товарооборота определяется динамикой объемов товарооборота и </t>
  </si>
  <si>
    <t>объемов средних товарных запасов.</t>
  </si>
  <si>
    <t xml:space="preserve">Общий абсолютный прирост объема розничного товарооборота предприятия во втором квартале </t>
  </si>
  <si>
    <t>по сравнению с первым составил 700 тыс. руб.</t>
  </si>
  <si>
    <t xml:space="preserve">В том числе в результате увеличения скорости товарооборота был получен дополнительный </t>
  </si>
  <si>
    <t>прирост объема товарооборота в размере 488 т.р. Из-за изменений в структуре средних товарных</t>
  </si>
  <si>
    <t>запасов объем товарооборота уменьшился на 330,68 т.р. В результате изменения общей суммы</t>
  </si>
  <si>
    <t>средних товарных запасов объем товарооборота возрос на 543,4 тыс. руб.</t>
  </si>
  <si>
    <t>Исходя из вышеуказанных сведений, следует, что главный фактор роста объема товарооборота</t>
  </si>
  <si>
    <t>предприятия - увеличение скорости обращения товаров.</t>
  </si>
  <si>
    <r>
      <t xml:space="preserve">4. </t>
    </r>
    <r>
      <rPr>
        <sz val="10"/>
        <rFont val="Bookman Old Style"/>
        <family val="1"/>
      </rPr>
      <t>Общий индекс средней скорости товарооборота по торговому предприятию в целом.</t>
    </r>
  </si>
  <si>
    <r>
      <t>8.</t>
    </r>
    <r>
      <rPr>
        <sz val="10"/>
        <rFont val="Bookman Old Style"/>
        <family val="1"/>
      </rPr>
      <t xml:space="preserve"> Исчислите абсолютное изменение розничного объема товарооборота во II квартале </t>
    </r>
  </si>
  <si>
    <r>
      <t xml:space="preserve">  С</t>
    </r>
    <r>
      <rPr>
        <b/>
        <sz val="12"/>
        <rFont val="Bookman Old Style"/>
        <family val="1"/>
      </rPr>
      <t xml:space="preserve">    =    </t>
    </r>
    <r>
      <rPr>
        <b/>
        <u val="single"/>
        <sz val="12"/>
        <rFont val="Bookman Old Style"/>
        <family val="1"/>
      </rPr>
      <t xml:space="preserve"> pq</t>
    </r>
  </si>
  <si>
    <r>
      <t xml:space="preserve"> = &gt;     З = </t>
    </r>
    <r>
      <rPr>
        <b/>
        <u val="single"/>
        <sz val="14"/>
        <rFont val="Bookman Old Style"/>
        <family val="1"/>
      </rPr>
      <t>pq</t>
    </r>
  </si>
  <si>
    <r>
      <t xml:space="preserve">З </t>
    </r>
    <r>
      <rPr>
        <b/>
        <sz val="8"/>
        <rFont val="Bookman Old Style"/>
        <family val="1"/>
      </rPr>
      <t>А 1кв.</t>
    </r>
  </si>
  <si>
    <r>
      <t xml:space="preserve">З </t>
    </r>
    <r>
      <rPr>
        <b/>
        <sz val="8"/>
        <rFont val="Bookman Old Style"/>
        <family val="1"/>
      </rPr>
      <t>Б 1кв.</t>
    </r>
  </si>
  <si>
    <r>
      <t xml:space="preserve">З </t>
    </r>
    <r>
      <rPr>
        <b/>
        <sz val="8"/>
        <rFont val="Bookman Old Style"/>
        <family val="1"/>
      </rPr>
      <t>В 1кв.</t>
    </r>
  </si>
  <si>
    <r>
      <t xml:space="preserve">З </t>
    </r>
    <r>
      <rPr>
        <b/>
        <sz val="8"/>
        <rFont val="Bookman Old Style"/>
        <family val="1"/>
      </rPr>
      <t xml:space="preserve"> 1кв.</t>
    </r>
  </si>
  <si>
    <r>
      <t xml:space="preserve">З </t>
    </r>
    <r>
      <rPr>
        <b/>
        <sz val="8"/>
        <rFont val="Bookman Old Style"/>
        <family val="1"/>
      </rPr>
      <t>А 2кв.</t>
    </r>
  </si>
  <si>
    <r>
      <t xml:space="preserve">З </t>
    </r>
    <r>
      <rPr>
        <b/>
        <sz val="8"/>
        <rFont val="Bookman Old Style"/>
        <family val="1"/>
      </rPr>
      <t>Б 2кв.</t>
    </r>
  </si>
  <si>
    <r>
      <t xml:space="preserve">З </t>
    </r>
    <r>
      <rPr>
        <b/>
        <sz val="8"/>
        <rFont val="Bookman Old Style"/>
        <family val="1"/>
      </rPr>
      <t>В 2 кв.</t>
    </r>
  </si>
  <si>
    <r>
      <t xml:space="preserve">З </t>
    </r>
    <r>
      <rPr>
        <b/>
        <sz val="8"/>
        <rFont val="Bookman Old Style"/>
        <family val="1"/>
      </rPr>
      <t xml:space="preserve"> 2кв.</t>
    </r>
  </si>
  <si>
    <r>
      <t xml:space="preserve">  С</t>
    </r>
    <r>
      <rPr>
        <b/>
        <sz val="12"/>
        <rFont val="Bookman Old Style"/>
        <family val="1"/>
      </rPr>
      <t xml:space="preserve">  =          pq</t>
    </r>
    <r>
      <rPr>
        <b/>
        <sz val="8"/>
        <rFont val="Bookman Old Style"/>
        <family val="1"/>
      </rPr>
      <t>i</t>
    </r>
  </si>
  <si>
    <r>
      <t xml:space="preserve">      C</t>
    </r>
    <r>
      <rPr>
        <b/>
        <sz val="8"/>
        <rFont val="Bookman Old Style"/>
        <family val="1"/>
      </rPr>
      <t>i</t>
    </r>
    <r>
      <rPr>
        <b/>
        <sz val="12"/>
        <rFont val="Bookman Old Style"/>
        <family val="1"/>
      </rPr>
      <t>З</t>
    </r>
    <r>
      <rPr>
        <b/>
        <sz val="8"/>
        <rFont val="Bookman Old Style"/>
        <family val="1"/>
      </rPr>
      <t>i</t>
    </r>
  </si>
  <si>
    <r>
      <t xml:space="preserve">                   З</t>
    </r>
    <r>
      <rPr>
        <b/>
        <sz val="8"/>
        <rFont val="Bookman Old Style"/>
        <family val="1"/>
      </rPr>
      <t xml:space="preserve">i </t>
    </r>
  </si>
  <si>
    <r>
      <t xml:space="preserve">       З</t>
    </r>
    <r>
      <rPr>
        <b/>
        <sz val="8"/>
        <rFont val="Bookman Old Style"/>
        <family val="1"/>
      </rPr>
      <t xml:space="preserve">i </t>
    </r>
  </si>
  <si>
    <r>
      <t xml:space="preserve"> С </t>
    </r>
    <r>
      <rPr>
        <b/>
        <sz val="8"/>
        <rFont val="Bookman Old Style"/>
        <family val="1"/>
      </rPr>
      <t>1кв.</t>
    </r>
  </si>
  <si>
    <r>
      <t xml:space="preserve"> С </t>
    </r>
    <r>
      <rPr>
        <b/>
        <sz val="8"/>
        <rFont val="Bookman Old Style"/>
        <family val="1"/>
      </rPr>
      <t>2кв.</t>
    </r>
  </si>
  <si>
    <r>
      <t xml:space="preserve">I </t>
    </r>
    <r>
      <rPr>
        <b/>
        <sz val="9"/>
        <rFont val="Bookman Old Style"/>
        <family val="1"/>
      </rPr>
      <t>С</t>
    </r>
    <r>
      <rPr>
        <b/>
        <sz val="14"/>
        <rFont val="Bookman Old Style"/>
        <family val="1"/>
      </rPr>
      <t xml:space="preserve"> </t>
    </r>
  </si>
  <si>
    <r>
      <t>C</t>
    </r>
    <r>
      <rPr>
        <b/>
        <sz val="8"/>
        <rFont val="Bookman Old Style"/>
        <family val="1"/>
      </rPr>
      <t>1</t>
    </r>
  </si>
  <si>
    <r>
      <t xml:space="preserve">1,036  </t>
    </r>
    <r>
      <rPr>
        <sz val="14"/>
        <rFont val="Bookman Old Style"/>
        <family val="1"/>
      </rPr>
      <t>или</t>
    </r>
    <r>
      <rPr>
        <b/>
        <sz val="14"/>
        <rFont val="Bookman Old Style"/>
        <family val="1"/>
      </rPr>
      <t xml:space="preserve"> 3,6 %</t>
    </r>
  </si>
  <si>
    <r>
      <t>C</t>
    </r>
    <r>
      <rPr>
        <b/>
        <sz val="8"/>
        <rFont val="Bookman Old Style"/>
        <family val="1"/>
      </rPr>
      <t>0</t>
    </r>
  </si>
  <si>
    <r>
      <t>I</t>
    </r>
    <r>
      <rPr>
        <b/>
        <sz val="9"/>
        <rFont val="Bookman Old Style"/>
        <family val="1"/>
      </rPr>
      <t>С (  Сi)</t>
    </r>
    <r>
      <rPr>
        <b/>
        <sz val="14"/>
        <rFont val="Bookman Old Style"/>
        <family val="1"/>
      </rPr>
      <t xml:space="preserve"> </t>
    </r>
  </si>
  <si>
    <r>
      <t>C</t>
    </r>
    <r>
      <rPr>
        <b/>
        <sz val="8"/>
        <rFont val="Bookman Old Style"/>
        <family val="1"/>
      </rPr>
      <t>1</t>
    </r>
    <r>
      <rPr>
        <b/>
        <sz val="14"/>
        <rFont val="Bookman Old Style"/>
        <family val="1"/>
      </rPr>
      <t>З</t>
    </r>
    <r>
      <rPr>
        <b/>
        <sz val="8"/>
        <rFont val="Bookman Old Style"/>
        <family val="1"/>
      </rPr>
      <t>1</t>
    </r>
  </si>
  <si>
    <r>
      <t xml:space="preserve">1,092  </t>
    </r>
    <r>
      <rPr>
        <sz val="14"/>
        <rFont val="Bookman Old Style"/>
        <family val="1"/>
      </rPr>
      <t>или</t>
    </r>
    <r>
      <rPr>
        <b/>
        <sz val="14"/>
        <rFont val="Bookman Old Style"/>
        <family val="1"/>
      </rPr>
      <t xml:space="preserve"> 9,2 %</t>
    </r>
  </si>
  <si>
    <r>
      <t>C</t>
    </r>
    <r>
      <rPr>
        <b/>
        <sz val="8"/>
        <rFont val="Bookman Old Style"/>
        <family val="1"/>
      </rPr>
      <t>0</t>
    </r>
    <r>
      <rPr>
        <b/>
        <sz val="14"/>
        <rFont val="Bookman Old Style"/>
        <family val="1"/>
      </rPr>
      <t>З</t>
    </r>
    <r>
      <rPr>
        <b/>
        <sz val="8"/>
        <rFont val="Bookman Old Style"/>
        <family val="1"/>
      </rPr>
      <t>1</t>
    </r>
  </si>
  <si>
    <r>
      <t>I</t>
    </r>
    <r>
      <rPr>
        <b/>
        <sz val="8"/>
        <rFont val="Bookman Old Style"/>
        <family val="1"/>
      </rPr>
      <t xml:space="preserve"> вл.изм.</t>
    </r>
  </si>
  <si>
    <r>
      <t>З</t>
    </r>
    <r>
      <rPr>
        <b/>
        <sz val="8"/>
        <rFont val="Bookman Old Style"/>
        <family val="1"/>
      </rPr>
      <t>1</t>
    </r>
  </si>
  <si>
    <r>
      <t>I</t>
    </r>
    <r>
      <rPr>
        <b/>
        <sz val="9"/>
        <rFont val="Bookman Old Style"/>
        <family val="1"/>
      </rPr>
      <t xml:space="preserve">С (  Сi)  </t>
    </r>
    <r>
      <rPr>
        <b/>
        <sz val="11"/>
        <rFont val="Bookman Old Style"/>
        <family val="1"/>
      </rPr>
      <t>*</t>
    </r>
    <r>
      <rPr>
        <b/>
        <sz val="9"/>
        <rFont val="Bookman Old Style"/>
        <family val="1"/>
      </rPr>
      <t xml:space="preserve"> </t>
    </r>
    <r>
      <rPr>
        <b/>
        <sz val="14"/>
        <rFont val="Bookman Old Style"/>
        <family val="1"/>
      </rPr>
      <t xml:space="preserve"> I</t>
    </r>
    <r>
      <rPr>
        <b/>
        <sz val="9"/>
        <rFont val="Bookman Old Style"/>
        <family val="1"/>
      </rPr>
      <t xml:space="preserve"> вл. изм. стр.</t>
    </r>
  </si>
  <si>
    <r>
      <t xml:space="preserve">   </t>
    </r>
    <r>
      <rPr>
        <b/>
        <sz val="12"/>
        <rFont val="Bookman Old Style"/>
        <family val="1"/>
      </rPr>
      <t xml:space="preserve"> </t>
    </r>
    <r>
      <rPr>
        <b/>
        <sz val="14"/>
        <rFont val="Bookman Old Style"/>
        <family val="1"/>
      </rPr>
      <t>pq</t>
    </r>
    <r>
      <rPr>
        <b/>
        <sz val="12"/>
        <rFont val="Bookman Old Style"/>
        <family val="1"/>
      </rPr>
      <t xml:space="preserve"> </t>
    </r>
    <r>
      <rPr>
        <b/>
        <sz val="11"/>
        <rFont val="Bookman Old Style"/>
        <family val="1"/>
      </rPr>
      <t>=</t>
    </r>
    <r>
      <rPr>
        <b/>
        <sz val="10"/>
        <rFont val="Bookman Old Style"/>
        <family val="1"/>
      </rPr>
      <t xml:space="preserve">    </t>
    </r>
    <r>
      <rPr>
        <b/>
        <sz val="12"/>
        <rFont val="Bookman Old Style"/>
        <family val="1"/>
      </rPr>
      <t>p</t>
    </r>
    <r>
      <rPr>
        <b/>
        <sz val="8"/>
        <rFont val="Bookman Old Style"/>
        <family val="1"/>
      </rPr>
      <t>1</t>
    </r>
    <r>
      <rPr>
        <b/>
        <sz val="12"/>
        <rFont val="Bookman Old Style"/>
        <family val="1"/>
      </rPr>
      <t>q</t>
    </r>
    <r>
      <rPr>
        <b/>
        <sz val="8"/>
        <rFont val="Bookman Old Style"/>
        <family val="1"/>
      </rPr>
      <t>1</t>
    </r>
    <r>
      <rPr>
        <b/>
        <sz val="10"/>
        <rFont val="Bookman Old Style"/>
        <family val="1"/>
      </rPr>
      <t xml:space="preserve"> -</t>
    </r>
    <r>
      <rPr>
        <b/>
        <sz val="12"/>
        <rFont val="Bookman Old Style"/>
        <family val="1"/>
      </rPr>
      <t xml:space="preserve">    p</t>
    </r>
    <r>
      <rPr>
        <b/>
        <sz val="8"/>
        <rFont val="Bookman Old Style"/>
        <family val="1"/>
      </rPr>
      <t>0</t>
    </r>
    <r>
      <rPr>
        <b/>
        <sz val="12"/>
        <rFont val="Bookman Old Style"/>
        <family val="1"/>
      </rPr>
      <t>q</t>
    </r>
    <r>
      <rPr>
        <b/>
        <sz val="8"/>
        <rFont val="Bookman Old Style"/>
        <family val="1"/>
      </rPr>
      <t xml:space="preserve">0    </t>
    </r>
  </si>
  <si>
    <r>
      <t xml:space="preserve">     </t>
    </r>
    <r>
      <rPr>
        <b/>
        <sz val="14"/>
        <rFont val="Bookman Old Style"/>
        <family val="1"/>
      </rPr>
      <t>pq</t>
    </r>
    <r>
      <rPr>
        <b/>
        <sz val="10"/>
        <rFont val="Bookman Old Style"/>
        <family val="1"/>
      </rPr>
      <t xml:space="preserve"> (   Сi) </t>
    </r>
    <r>
      <rPr>
        <b/>
        <sz val="11"/>
        <rFont val="Bookman Old Style"/>
        <family val="1"/>
      </rPr>
      <t>=</t>
    </r>
    <r>
      <rPr>
        <b/>
        <sz val="10"/>
        <rFont val="Bookman Old Style"/>
        <family val="1"/>
      </rPr>
      <t xml:space="preserve">      </t>
    </r>
    <r>
      <rPr>
        <b/>
        <sz val="12"/>
        <rFont val="Bookman Old Style"/>
        <family val="1"/>
      </rPr>
      <t>p</t>
    </r>
    <r>
      <rPr>
        <b/>
        <sz val="8"/>
        <rFont val="Bookman Old Style"/>
        <family val="1"/>
      </rPr>
      <t>1</t>
    </r>
    <r>
      <rPr>
        <b/>
        <sz val="12"/>
        <rFont val="Bookman Old Style"/>
        <family val="1"/>
      </rPr>
      <t>q</t>
    </r>
    <r>
      <rPr>
        <b/>
        <sz val="8"/>
        <rFont val="Bookman Old Style"/>
        <family val="1"/>
      </rPr>
      <t>1</t>
    </r>
    <r>
      <rPr>
        <b/>
        <sz val="10"/>
        <rFont val="Bookman Old Style"/>
        <family val="1"/>
      </rPr>
      <t xml:space="preserve">  -      </t>
    </r>
    <r>
      <rPr>
        <b/>
        <sz val="12"/>
        <rFont val="Bookman Old Style"/>
        <family val="1"/>
      </rPr>
      <t>C</t>
    </r>
    <r>
      <rPr>
        <b/>
        <sz val="8"/>
        <rFont val="Bookman Old Style"/>
        <family val="1"/>
      </rPr>
      <t>0</t>
    </r>
    <r>
      <rPr>
        <b/>
        <sz val="12"/>
        <rFont val="Bookman Old Style"/>
        <family val="1"/>
      </rPr>
      <t>З</t>
    </r>
    <r>
      <rPr>
        <b/>
        <sz val="8"/>
        <rFont val="Bookman Old Style"/>
        <family val="1"/>
      </rPr>
      <t>1   =</t>
    </r>
  </si>
  <si>
    <r>
      <t xml:space="preserve">   </t>
    </r>
    <r>
      <rPr>
        <b/>
        <sz val="14"/>
        <rFont val="Bookman Old Style"/>
        <family val="1"/>
      </rPr>
      <t>pq</t>
    </r>
    <r>
      <rPr>
        <b/>
        <sz val="10"/>
        <rFont val="Bookman Old Style"/>
        <family val="1"/>
      </rPr>
      <t xml:space="preserve"> (</t>
    </r>
    <r>
      <rPr>
        <b/>
        <sz val="11"/>
        <rFont val="Bookman Old Style"/>
        <family val="1"/>
      </rPr>
      <t>З</t>
    </r>
    <r>
      <rPr>
        <b/>
        <sz val="10"/>
        <rFont val="Bookman Old Style"/>
        <family val="1"/>
      </rPr>
      <t xml:space="preserve">) </t>
    </r>
    <r>
      <rPr>
        <b/>
        <sz val="11"/>
        <rFont val="Bookman Old Style"/>
        <family val="1"/>
      </rPr>
      <t>=</t>
    </r>
    <r>
      <rPr>
        <b/>
        <sz val="10"/>
        <rFont val="Bookman Old Style"/>
        <family val="1"/>
      </rPr>
      <t xml:space="preserve">  </t>
    </r>
    <r>
      <rPr>
        <b/>
        <sz val="12"/>
        <rFont val="Bookman Old Style"/>
        <family val="1"/>
      </rPr>
      <t>(С</t>
    </r>
    <r>
      <rPr>
        <b/>
        <sz val="8"/>
        <rFont val="Bookman Old Style"/>
        <family val="1"/>
      </rPr>
      <t>0</t>
    </r>
    <r>
      <rPr>
        <b/>
        <sz val="12"/>
        <rFont val="Bookman Old Style"/>
        <family val="1"/>
      </rPr>
      <t>З</t>
    </r>
    <r>
      <rPr>
        <b/>
        <sz val="8"/>
        <rFont val="Bookman Old Style"/>
        <family val="1"/>
      </rPr>
      <t>1</t>
    </r>
    <r>
      <rPr>
        <b/>
        <sz val="12"/>
        <rFont val="Bookman Old Style"/>
        <family val="1"/>
      </rPr>
      <t>/  З</t>
    </r>
    <r>
      <rPr>
        <b/>
        <sz val="8"/>
        <rFont val="Bookman Old Style"/>
        <family val="1"/>
      </rPr>
      <t>1</t>
    </r>
    <r>
      <rPr>
        <b/>
        <sz val="12"/>
        <rFont val="Bookman Old Style"/>
        <family val="1"/>
      </rPr>
      <t xml:space="preserve"> - С</t>
    </r>
    <r>
      <rPr>
        <b/>
        <sz val="8"/>
        <rFont val="Bookman Old Style"/>
        <family val="1"/>
      </rPr>
      <t>0</t>
    </r>
    <r>
      <rPr>
        <b/>
        <sz val="12"/>
        <rFont val="Bookman Old Style"/>
        <family val="1"/>
      </rPr>
      <t>)*  З</t>
    </r>
    <r>
      <rPr>
        <b/>
        <sz val="8"/>
        <rFont val="Bookman Old Style"/>
        <family val="1"/>
      </rPr>
      <t>1</t>
    </r>
  </si>
  <si>
    <r>
      <t xml:space="preserve">   </t>
    </r>
    <r>
      <rPr>
        <b/>
        <sz val="14"/>
        <rFont val="Bookman Old Style"/>
        <family val="1"/>
      </rPr>
      <t>pq</t>
    </r>
    <r>
      <rPr>
        <b/>
        <sz val="10"/>
        <rFont val="Bookman Old Style"/>
        <family val="1"/>
      </rPr>
      <t xml:space="preserve"> </t>
    </r>
    <r>
      <rPr>
        <b/>
        <sz val="8"/>
        <rFont val="Bookman Old Style"/>
        <family val="1"/>
      </rPr>
      <t>(дин.</t>
    </r>
    <r>
      <rPr>
        <b/>
        <sz val="9"/>
        <rFont val="Bookman Old Style"/>
        <family val="1"/>
      </rPr>
      <t>З</t>
    </r>
    <r>
      <rPr>
        <b/>
        <sz val="8"/>
        <rFont val="Bookman Old Style"/>
        <family val="1"/>
      </rPr>
      <t>)</t>
    </r>
    <r>
      <rPr>
        <b/>
        <sz val="10"/>
        <rFont val="Bookman Old Style"/>
        <family val="1"/>
      </rPr>
      <t xml:space="preserve"> </t>
    </r>
    <r>
      <rPr>
        <b/>
        <sz val="12"/>
        <rFont val="Bookman Old Style"/>
        <family val="1"/>
      </rPr>
      <t xml:space="preserve">= </t>
    </r>
    <r>
      <rPr>
        <b/>
        <sz val="11"/>
        <rFont val="Bookman Old Style"/>
        <family val="1"/>
      </rPr>
      <t>(  З</t>
    </r>
    <r>
      <rPr>
        <b/>
        <sz val="8"/>
        <rFont val="Bookman Old Style"/>
        <family val="1"/>
      </rPr>
      <t>1</t>
    </r>
    <r>
      <rPr>
        <b/>
        <sz val="11"/>
        <rFont val="Bookman Old Style"/>
        <family val="1"/>
      </rPr>
      <t xml:space="preserve">/ </t>
    </r>
    <r>
      <rPr>
        <b/>
        <sz val="12"/>
        <rFont val="Bookman Old Style"/>
        <family val="1"/>
      </rPr>
      <t>З</t>
    </r>
    <r>
      <rPr>
        <b/>
        <sz val="8"/>
        <rFont val="Bookman Old Style"/>
        <family val="1"/>
      </rPr>
      <t>0</t>
    </r>
    <r>
      <rPr>
        <b/>
        <sz val="12"/>
        <rFont val="Bookman Old Style"/>
        <family val="1"/>
      </rPr>
      <t xml:space="preserve"> - </t>
    </r>
    <r>
      <rPr>
        <b/>
        <sz val="11"/>
        <rFont val="Bookman Old Style"/>
        <family val="1"/>
      </rPr>
      <t>1)*p</t>
    </r>
    <r>
      <rPr>
        <b/>
        <sz val="8"/>
        <rFont val="Bookman Old Style"/>
        <family val="1"/>
      </rPr>
      <t>0</t>
    </r>
    <r>
      <rPr>
        <b/>
        <sz val="11"/>
        <rFont val="Bookman Old Style"/>
        <family val="1"/>
      </rPr>
      <t>q</t>
    </r>
    <r>
      <rPr>
        <b/>
        <sz val="8"/>
        <rFont val="Bookman Old Style"/>
        <family val="1"/>
      </rPr>
      <t>0</t>
    </r>
  </si>
  <si>
    <t>ЗАДАЧА  №8:</t>
  </si>
  <si>
    <t>Имеется следующая информация по торговой ассоциации (в тыс. руб.):</t>
  </si>
  <si>
    <t>Группы предприятий</t>
  </si>
  <si>
    <t>Совокупные ресурсы</t>
  </si>
  <si>
    <t>Объем товарооборота</t>
  </si>
  <si>
    <t>по формам обслуживания</t>
  </si>
  <si>
    <t>предприятий</t>
  </si>
  <si>
    <t>покупателй</t>
  </si>
  <si>
    <t xml:space="preserve">Г О Д Ы </t>
  </si>
  <si>
    <t>Самообслуживание</t>
  </si>
  <si>
    <t>Смешанный тип</t>
  </si>
  <si>
    <t>Традиционный тип</t>
  </si>
  <si>
    <t>группам и в среднем.</t>
  </si>
  <si>
    <t>предприятий (индивидуальные индексы)</t>
  </si>
  <si>
    <t>по всем группам предприятий вместе.</t>
  </si>
  <si>
    <t>коэффициента социально-экономической эффективности.</t>
  </si>
  <si>
    <t>Коэффициент социально-экономической эффективности использования ресурсов по группам:</t>
  </si>
  <si>
    <t>К сээ  =</t>
  </si>
  <si>
    <t>pq</t>
  </si>
  <si>
    <t>СР</t>
  </si>
  <si>
    <t>Средний коэффициент социально-экономической эффективности использования ресурсов:</t>
  </si>
  <si>
    <t xml:space="preserve">  К сээ  =</t>
  </si>
  <si>
    <t xml:space="preserve">      pq</t>
  </si>
  <si>
    <t xml:space="preserve">     СР</t>
  </si>
  <si>
    <t>Индекс изменения коэффициентов социально-экономической эффективности:</t>
  </si>
  <si>
    <t>соц-эк. эффективности</t>
  </si>
  <si>
    <t>коэффициента</t>
  </si>
  <si>
    <t>соц.-экономической</t>
  </si>
  <si>
    <t>эффективности</t>
  </si>
  <si>
    <t>Общий индекс изменения среднего коэффициента социально-экономической эффективности:</t>
  </si>
  <si>
    <t>Общий индекс коэффициентов социально-экономической эффективности при отчетной структуре совокупных ресурсов:</t>
  </si>
  <si>
    <t xml:space="preserve">  178 359     =</t>
  </si>
  <si>
    <t>Общий индекс влияния изменения структуры совокупных русурсов на динамику К сээ:</t>
  </si>
  <si>
    <t>изм.стр.СР</t>
  </si>
  <si>
    <t>0,999  х  0,979  =  0,978</t>
  </si>
  <si>
    <t xml:space="preserve">     В отчетном периоде по сравнению с базисным произошло резкое снижение социально-экономичесокй эффективности использования </t>
  </si>
  <si>
    <t>ресурсов предприятия.</t>
  </si>
  <si>
    <t>Социально-экономическая эффективность использования ресурсов в 1997 г. по сравнению с 1996 г. упала почти на 98 %.</t>
  </si>
  <si>
    <t xml:space="preserve">      Анализируя полученные данные можно отметить, что социально-экономическая эффективность зависит от правильного </t>
  </si>
  <si>
    <t>использования имеющихся у предприятия ресурсов. А в данном случае на предприятии возросли совокупные ресурсы, но товарооборот</t>
  </si>
  <si>
    <t>не увеличился на столько, что бы использование данных ресурсов было эффективным.</t>
  </si>
  <si>
    <t xml:space="preserve">Предприятие смогло на 2% повысить эффективность формы работы по самообслуживанию покупателей, тогда как эффективность </t>
  </si>
  <si>
    <t>смешанного и традиционного типов обслуживания покупателей упала в 1997 г. по сравнению с 1996 годом на 92% и на 95% соответственно.</t>
  </si>
  <si>
    <r>
      <t xml:space="preserve">1. </t>
    </r>
    <r>
      <rPr>
        <sz val="10"/>
        <rFont val="Bookman Old Style"/>
        <family val="1"/>
      </rPr>
      <t>Коэффициенты социально-экономической эффективности использования ресурсов по</t>
    </r>
  </si>
  <si>
    <r>
      <t xml:space="preserve">2. </t>
    </r>
    <r>
      <rPr>
        <sz val="10"/>
        <rFont val="Bookman Old Style"/>
        <family val="1"/>
      </rPr>
      <t>Индексы изменения коэффициентов социально-экономической эффективности по группам</t>
    </r>
  </si>
  <si>
    <r>
      <t xml:space="preserve">3. </t>
    </r>
    <r>
      <rPr>
        <sz val="10"/>
        <rFont val="Bookman Old Style"/>
        <family val="1"/>
      </rPr>
      <t>Общий индекс изменения среднего коэффициента социально-экономической эффективности</t>
    </r>
  </si>
  <si>
    <r>
      <t xml:space="preserve">4. </t>
    </r>
    <r>
      <rPr>
        <sz val="10"/>
        <rFont val="Bookman Old Style"/>
        <family val="1"/>
      </rPr>
      <t xml:space="preserve">Общий индекс коэффициентов социально-экономической эффективности при неизменной </t>
    </r>
  </si>
  <si>
    <r>
      <t>(отчетной) структуре совокупных ресурсов</t>
    </r>
    <r>
      <rPr>
        <sz val="9"/>
        <rFont val="Bookman Old Style"/>
        <family val="1"/>
      </rPr>
      <t xml:space="preserve"> (общий индекс постоянного или фиксированного состава).</t>
    </r>
  </si>
  <si>
    <r>
      <t xml:space="preserve">5. </t>
    </r>
    <r>
      <rPr>
        <sz val="10"/>
        <rFont val="Bookman Old Style"/>
        <family val="1"/>
      </rPr>
      <t>Общий индекс влияния изменения структуры совокупных русурсов на динамику среднего</t>
    </r>
  </si>
  <si>
    <r>
      <t xml:space="preserve">6. </t>
    </r>
    <r>
      <rPr>
        <sz val="10"/>
        <rFont val="Bookman Old Style"/>
        <family val="1"/>
      </rPr>
      <t>Покажите взаимосвязь между исчисленными в пп. 3-5 общими индексами.</t>
    </r>
  </si>
  <si>
    <r>
      <t xml:space="preserve">i </t>
    </r>
    <r>
      <rPr>
        <b/>
        <sz val="12"/>
        <rFont val="Bookman Old Style"/>
        <family val="1"/>
      </rPr>
      <t>Kсээ  =</t>
    </r>
  </si>
  <si>
    <r>
      <t>К</t>
    </r>
    <r>
      <rPr>
        <b/>
        <sz val="12"/>
        <rFont val="Bookman Old Style"/>
        <family val="1"/>
      </rPr>
      <t xml:space="preserve"> </t>
    </r>
    <r>
      <rPr>
        <b/>
        <sz val="14"/>
        <rFont val="Bookman Old Style"/>
        <family val="1"/>
      </rPr>
      <t>сээ</t>
    </r>
    <r>
      <rPr>
        <b/>
        <sz val="9"/>
        <rFont val="Bookman Old Style"/>
        <family val="1"/>
      </rPr>
      <t>1</t>
    </r>
  </si>
  <si>
    <r>
      <t>К</t>
    </r>
    <r>
      <rPr>
        <b/>
        <sz val="12"/>
        <rFont val="Bookman Old Style"/>
        <family val="1"/>
      </rPr>
      <t xml:space="preserve"> </t>
    </r>
    <r>
      <rPr>
        <b/>
        <sz val="14"/>
        <rFont val="Bookman Old Style"/>
        <family val="1"/>
      </rPr>
      <t>сээ</t>
    </r>
    <r>
      <rPr>
        <b/>
        <sz val="9"/>
        <rFont val="Bookman Old Style"/>
        <family val="1"/>
      </rPr>
      <t>0</t>
    </r>
  </si>
  <si>
    <r>
      <t>I</t>
    </r>
    <r>
      <rPr>
        <b/>
        <sz val="12"/>
        <rFont val="Bookman Old Style"/>
        <family val="1"/>
      </rPr>
      <t>Kсээ =</t>
    </r>
  </si>
  <si>
    <r>
      <t>К</t>
    </r>
    <r>
      <rPr>
        <b/>
        <sz val="12"/>
        <rFont val="Bookman Old Style"/>
        <family val="1"/>
      </rPr>
      <t xml:space="preserve"> </t>
    </r>
    <r>
      <rPr>
        <b/>
        <sz val="14"/>
        <rFont val="Bookman Old Style"/>
        <family val="1"/>
      </rPr>
      <t>сээ</t>
    </r>
    <r>
      <rPr>
        <b/>
        <sz val="9"/>
        <rFont val="Bookman Old Style"/>
        <family val="1"/>
      </rPr>
      <t xml:space="preserve">1  </t>
    </r>
    <r>
      <rPr>
        <b/>
        <sz val="12"/>
        <rFont val="Bookman Old Style"/>
        <family val="1"/>
      </rPr>
      <t>=</t>
    </r>
  </si>
  <si>
    <r>
      <t>I</t>
    </r>
    <r>
      <rPr>
        <b/>
        <sz val="12"/>
        <rFont val="Bookman Old Style"/>
        <family val="1"/>
      </rPr>
      <t>к</t>
    </r>
    <r>
      <rPr>
        <b/>
        <sz val="9"/>
        <rFont val="Bookman Old Style"/>
        <family val="1"/>
      </rPr>
      <t>сээ</t>
    </r>
    <r>
      <rPr>
        <b/>
        <sz val="8"/>
        <rFont val="Bookman Old Style"/>
        <family val="1"/>
      </rPr>
      <t>(</t>
    </r>
    <r>
      <rPr>
        <b/>
        <sz val="10"/>
        <rFont val="Bookman Old Style"/>
        <family val="1"/>
      </rPr>
      <t>К</t>
    </r>
    <r>
      <rPr>
        <b/>
        <sz val="8"/>
        <rFont val="Bookman Old Style"/>
        <family val="1"/>
      </rPr>
      <t>сээ)=</t>
    </r>
  </si>
  <si>
    <r>
      <t xml:space="preserve">    К</t>
    </r>
    <r>
      <rPr>
        <b/>
        <sz val="12"/>
        <rFont val="Bookman Old Style"/>
        <family val="1"/>
      </rPr>
      <t xml:space="preserve"> </t>
    </r>
    <r>
      <rPr>
        <b/>
        <sz val="14"/>
        <rFont val="Bookman Old Style"/>
        <family val="1"/>
      </rPr>
      <t>сээ</t>
    </r>
    <r>
      <rPr>
        <b/>
        <sz val="9"/>
        <rFont val="Bookman Old Style"/>
        <family val="1"/>
      </rPr>
      <t>1</t>
    </r>
    <r>
      <rPr>
        <b/>
        <sz val="14"/>
        <rFont val="Bookman Old Style"/>
        <family val="1"/>
      </rPr>
      <t>СР</t>
    </r>
    <r>
      <rPr>
        <b/>
        <sz val="9"/>
        <rFont val="Bookman Old Style"/>
        <family val="1"/>
      </rPr>
      <t xml:space="preserve">1 </t>
    </r>
    <r>
      <rPr>
        <b/>
        <sz val="12"/>
        <rFont val="Bookman Old Style"/>
        <family val="1"/>
      </rPr>
      <t>:</t>
    </r>
  </si>
  <si>
    <r>
      <t xml:space="preserve">    К</t>
    </r>
    <r>
      <rPr>
        <b/>
        <sz val="12"/>
        <rFont val="Bookman Old Style"/>
        <family val="1"/>
      </rPr>
      <t xml:space="preserve"> </t>
    </r>
    <r>
      <rPr>
        <b/>
        <sz val="14"/>
        <rFont val="Bookman Old Style"/>
        <family val="1"/>
      </rPr>
      <t>сээ</t>
    </r>
    <r>
      <rPr>
        <b/>
        <sz val="9"/>
        <rFont val="Bookman Old Style"/>
        <family val="1"/>
      </rPr>
      <t>0</t>
    </r>
    <r>
      <rPr>
        <b/>
        <sz val="14"/>
        <rFont val="Bookman Old Style"/>
        <family val="1"/>
      </rPr>
      <t>СР</t>
    </r>
    <r>
      <rPr>
        <b/>
        <sz val="9"/>
        <rFont val="Bookman Old Style"/>
        <family val="1"/>
      </rPr>
      <t xml:space="preserve">1 </t>
    </r>
    <r>
      <rPr>
        <b/>
        <sz val="12"/>
        <rFont val="Bookman Old Style"/>
        <family val="1"/>
      </rPr>
      <t xml:space="preserve"> =</t>
    </r>
  </si>
  <si>
    <r>
      <t xml:space="preserve">          </t>
    </r>
    <r>
      <rPr>
        <b/>
        <sz val="14"/>
        <rFont val="Bookman Old Style"/>
        <family val="1"/>
      </rPr>
      <t>p</t>
    </r>
    <r>
      <rPr>
        <b/>
        <sz val="9"/>
        <rFont val="Bookman Old Style"/>
        <family val="1"/>
      </rPr>
      <t>1</t>
    </r>
    <r>
      <rPr>
        <b/>
        <sz val="14"/>
        <rFont val="Bookman Old Style"/>
        <family val="1"/>
      </rPr>
      <t>q</t>
    </r>
    <r>
      <rPr>
        <b/>
        <sz val="9"/>
        <rFont val="Bookman Old Style"/>
        <family val="1"/>
      </rPr>
      <t>1</t>
    </r>
  </si>
  <si>
    <r>
      <t xml:space="preserve">       СР</t>
    </r>
    <r>
      <rPr>
        <b/>
        <sz val="9"/>
        <rFont val="Bookman Old Style"/>
        <family val="1"/>
      </rPr>
      <t>1</t>
    </r>
  </si>
  <si>
    <r>
      <t xml:space="preserve">    К</t>
    </r>
    <r>
      <rPr>
        <b/>
        <sz val="12"/>
        <rFont val="Bookman Old Style"/>
        <family val="1"/>
      </rPr>
      <t xml:space="preserve"> </t>
    </r>
    <r>
      <rPr>
        <b/>
        <sz val="14"/>
        <rFont val="Bookman Old Style"/>
        <family val="1"/>
      </rPr>
      <t>сээ</t>
    </r>
    <r>
      <rPr>
        <b/>
        <sz val="9"/>
        <rFont val="Bookman Old Style"/>
        <family val="1"/>
      </rPr>
      <t>0</t>
    </r>
    <r>
      <rPr>
        <b/>
        <sz val="14"/>
        <rFont val="Bookman Old Style"/>
        <family val="1"/>
      </rPr>
      <t>СР</t>
    </r>
    <r>
      <rPr>
        <b/>
        <sz val="9"/>
        <rFont val="Bookman Old Style"/>
        <family val="1"/>
      </rPr>
      <t>1</t>
    </r>
  </si>
  <si>
    <r>
      <t>I</t>
    </r>
    <r>
      <rPr>
        <sz val="10"/>
        <rFont val="Bookman Old Style"/>
        <family val="1"/>
      </rPr>
      <t xml:space="preserve">влияния </t>
    </r>
    <r>
      <rPr>
        <b/>
        <sz val="11"/>
        <rFont val="Bookman Old Style"/>
        <family val="1"/>
      </rPr>
      <t>=</t>
    </r>
  </si>
  <si>
    <r>
      <t xml:space="preserve">    К</t>
    </r>
    <r>
      <rPr>
        <b/>
        <sz val="12"/>
        <rFont val="Bookman Old Style"/>
        <family val="1"/>
      </rPr>
      <t xml:space="preserve"> </t>
    </r>
    <r>
      <rPr>
        <b/>
        <sz val="14"/>
        <rFont val="Bookman Old Style"/>
        <family val="1"/>
      </rPr>
      <t>сээ</t>
    </r>
    <r>
      <rPr>
        <b/>
        <sz val="9"/>
        <rFont val="Bookman Old Style"/>
        <family val="1"/>
      </rPr>
      <t>0</t>
    </r>
    <r>
      <rPr>
        <b/>
        <sz val="14"/>
        <rFont val="Bookman Old Style"/>
        <family val="1"/>
      </rPr>
      <t>СР</t>
    </r>
    <r>
      <rPr>
        <b/>
        <sz val="9"/>
        <rFont val="Bookman Old Style"/>
        <family val="1"/>
      </rPr>
      <t xml:space="preserve">1    </t>
    </r>
    <r>
      <rPr>
        <b/>
        <sz val="12"/>
        <rFont val="Bookman Old Style"/>
        <family val="1"/>
      </rPr>
      <t>:</t>
    </r>
  </si>
  <si>
    <r>
      <t>Kсээ</t>
    </r>
    <r>
      <rPr>
        <b/>
        <sz val="8"/>
        <rFont val="Bookman Old Style"/>
        <family val="1"/>
      </rPr>
      <t>0</t>
    </r>
    <r>
      <rPr>
        <b/>
        <sz val="12"/>
        <rFont val="Bookman Old Style"/>
        <family val="1"/>
      </rPr>
      <t xml:space="preserve">   =</t>
    </r>
  </si>
  <si>
    <r>
      <t xml:space="preserve">    К</t>
    </r>
    <r>
      <rPr>
        <b/>
        <sz val="12"/>
        <rFont val="Bookman Old Style"/>
        <family val="1"/>
      </rPr>
      <t xml:space="preserve"> </t>
    </r>
    <r>
      <rPr>
        <b/>
        <sz val="14"/>
        <rFont val="Bookman Old Style"/>
        <family val="1"/>
      </rPr>
      <t>сээ</t>
    </r>
    <r>
      <rPr>
        <b/>
        <sz val="9"/>
        <rFont val="Bookman Old Style"/>
        <family val="1"/>
      </rPr>
      <t>0</t>
    </r>
    <r>
      <rPr>
        <b/>
        <sz val="14"/>
        <rFont val="Bookman Old Style"/>
        <family val="1"/>
      </rPr>
      <t>СР</t>
    </r>
    <r>
      <rPr>
        <b/>
        <sz val="9"/>
        <rFont val="Bookman Old Style"/>
        <family val="1"/>
      </rPr>
      <t>1</t>
    </r>
    <r>
      <rPr>
        <b/>
        <sz val="14"/>
        <rFont val="Bookman Old Style"/>
        <family val="1"/>
      </rPr>
      <t>/ СР</t>
    </r>
    <r>
      <rPr>
        <b/>
        <sz val="9"/>
        <rFont val="Bookman Old Style"/>
        <family val="1"/>
      </rPr>
      <t>1</t>
    </r>
  </si>
  <si>
    <r>
      <t xml:space="preserve">    К</t>
    </r>
    <r>
      <rPr>
        <b/>
        <sz val="12"/>
        <rFont val="Bookman Old Style"/>
        <family val="1"/>
      </rPr>
      <t xml:space="preserve"> </t>
    </r>
    <r>
      <rPr>
        <b/>
        <sz val="14"/>
        <rFont val="Bookman Old Style"/>
        <family val="1"/>
      </rPr>
      <t>сээ</t>
    </r>
    <r>
      <rPr>
        <b/>
        <sz val="9"/>
        <rFont val="Bookman Old Style"/>
        <family val="1"/>
      </rPr>
      <t>0</t>
    </r>
    <r>
      <rPr>
        <b/>
        <sz val="14"/>
        <rFont val="Bookman Old Style"/>
        <family val="1"/>
      </rPr>
      <t>СР</t>
    </r>
    <r>
      <rPr>
        <b/>
        <sz val="9"/>
        <rFont val="Bookman Old Style"/>
        <family val="1"/>
      </rPr>
      <t>0</t>
    </r>
    <r>
      <rPr>
        <b/>
        <sz val="14"/>
        <rFont val="Bookman Old Style"/>
        <family val="1"/>
      </rPr>
      <t>/ СР</t>
    </r>
    <r>
      <rPr>
        <b/>
        <sz val="9"/>
        <rFont val="Bookman Old Style"/>
        <family val="1"/>
      </rPr>
      <t>0</t>
    </r>
  </si>
  <si>
    <r>
      <t>I</t>
    </r>
    <r>
      <rPr>
        <b/>
        <sz val="14"/>
        <rFont val="Bookman Old Style"/>
        <family val="1"/>
      </rPr>
      <t>к</t>
    </r>
    <r>
      <rPr>
        <b/>
        <sz val="11"/>
        <rFont val="Bookman Old Style"/>
        <family val="1"/>
      </rPr>
      <t>сээ</t>
    </r>
    <r>
      <rPr>
        <b/>
        <sz val="8"/>
        <rFont val="Bookman Old Style"/>
        <family val="1"/>
      </rPr>
      <t>(</t>
    </r>
    <r>
      <rPr>
        <b/>
        <sz val="11"/>
        <rFont val="Bookman Old Style"/>
        <family val="1"/>
      </rPr>
      <t>К</t>
    </r>
    <r>
      <rPr>
        <b/>
        <sz val="8"/>
        <rFont val="Bookman Old Style"/>
        <family val="1"/>
      </rPr>
      <t>сээ)</t>
    </r>
    <r>
      <rPr>
        <b/>
        <sz val="14"/>
        <rFont val="Bookman Old Style"/>
        <family val="1"/>
      </rPr>
      <t xml:space="preserve"> x  </t>
    </r>
    <r>
      <rPr>
        <b/>
        <sz val="16"/>
        <rFont val="Bookman Old Style"/>
        <family val="1"/>
      </rPr>
      <t xml:space="preserve">I </t>
    </r>
    <r>
      <rPr>
        <b/>
        <sz val="10"/>
        <rFont val="Bookman Old Style"/>
        <family val="1"/>
      </rPr>
      <t>вл.изм.СР</t>
    </r>
  </si>
  <si>
    <t xml:space="preserve">Имеется следующие данные об использовании рабочего времени на двух торговых </t>
  </si>
  <si>
    <t>предприятиях акционерного общества за апрель месяц (в человеко-днях)</t>
  </si>
  <si>
    <t>Максимально возможный фонд рабочего времени:</t>
  </si>
  <si>
    <t>Календарный фонд рабочего времени:</t>
  </si>
  <si>
    <t xml:space="preserve">  =  0,19</t>
  </si>
  <si>
    <t xml:space="preserve">  =  0,34</t>
  </si>
  <si>
    <t xml:space="preserve">     Исходя из вышеуказанных данных и принимая во внимание равную средне-списочную </t>
  </si>
  <si>
    <t>численность работников, можно сделать вывод о том, что на первом предприятии рабочее время</t>
  </si>
  <si>
    <t>используется наиболее эффективно.</t>
  </si>
  <si>
    <t>На первом предприятии используется 81% максимально возможного фонда рабочего времени,</t>
  </si>
  <si>
    <t xml:space="preserve">при неиспользованных 19%, тогда как на втором предприятии используется только лишь 72 %, </t>
  </si>
  <si>
    <t xml:space="preserve">а 34 % рабочего времени остается неиспользованным. </t>
  </si>
  <si>
    <r>
      <t xml:space="preserve">600 + 138 = 738 чел./часов     </t>
    </r>
    <r>
      <rPr>
        <sz val="10"/>
        <rFont val="Bookman Old Style"/>
        <family val="1"/>
      </rPr>
      <t>на первом предприятии</t>
    </r>
  </si>
  <si>
    <r>
      <t xml:space="preserve">540 + 215 = 755 чел. /часов     </t>
    </r>
    <r>
      <rPr>
        <sz val="10"/>
        <rFont val="Bookman Old Style"/>
        <family val="1"/>
      </rPr>
      <t>на втором предприятии</t>
    </r>
  </si>
  <si>
    <r>
      <t xml:space="preserve">738 - 40 = 698 чел./часов     </t>
    </r>
    <r>
      <rPr>
        <sz val="10"/>
        <rFont val="Bookman Old Style"/>
        <family val="1"/>
      </rPr>
      <t>на первом предприятии</t>
    </r>
  </si>
  <si>
    <r>
      <t xml:space="preserve">755 - 44 = 711 чел. /часов     </t>
    </r>
    <r>
      <rPr>
        <sz val="10"/>
        <rFont val="Bookman Old Style"/>
        <family val="1"/>
      </rPr>
      <t>на втором предприятии</t>
    </r>
  </si>
  <si>
    <r>
      <t xml:space="preserve">Т </t>
    </r>
    <r>
      <rPr>
        <b/>
        <sz val="12"/>
        <rFont val="Bookman Old Style"/>
        <family val="1"/>
      </rPr>
      <t>1</t>
    </r>
    <r>
      <rPr>
        <b/>
        <sz val="20"/>
        <rFont val="Bookman Old Style"/>
        <family val="1"/>
      </rPr>
      <t xml:space="preserve"> </t>
    </r>
    <r>
      <rPr>
        <b/>
        <sz val="10"/>
        <rFont val="Bookman Old Style"/>
        <family val="1"/>
      </rPr>
      <t>=     (600 + 138) / 30   =  24,6  = 25 чел.</t>
    </r>
  </si>
  <si>
    <r>
      <t xml:space="preserve">Т </t>
    </r>
    <r>
      <rPr>
        <b/>
        <sz val="12"/>
        <rFont val="Bookman Old Style"/>
        <family val="1"/>
      </rPr>
      <t>2</t>
    </r>
    <r>
      <rPr>
        <b/>
        <sz val="20"/>
        <rFont val="Bookman Old Style"/>
        <family val="1"/>
      </rPr>
      <t xml:space="preserve"> </t>
    </r>
    <r>
      <rPr>
        <b/>
        <sz val="10"/>
        <rFont val="Bookman Old Style"/>
        <family val="1"/>
      </rPr>
      <t>=     (540 + 215) / 30   = 25,17  =  25 чел.</t>
    </r>
  </si>
  <si>
    <t>p 1  q 1</t>
  </si>
  <si>
    <t xml:space="preserve">      Проанализировав результаты расчетов изменения товарооборота и цен в отчетном году</t>
  </si>
  <si>
    <t xml:space="preserve">по сравнению с базисным, можно сказать, что: </t>
  </si>
  <si>
    <t xml:space="preserve">Абсолютный прирост товарооборота увеличился в среднем в 3,617 раза или на 262 %, </t>
  </si>
  <si>
    <t>что составило 7 590 тыс.руб.</t>
  </si>
  <si>
    <t xml:space="preserve">За счет изменения цен объем товарооборота увеличился в среднем в 1,047 раза или на 4,7 %, </t>
  </si>
  <si>
    <t>что составило 472,17 тыс.руб.</t>
  </si>
  <si>
    <t xml:space="preserve">За счет изменения количества реализованных товаров товарооборота увеличился в среднем </t>
  </si>
  <si>
    <t>в 3,454 раза или на 254 %, что составило 7117,83 тыс.руб.</t>
  </si>
  <si>
    <t xml:space="preserve">     Исходя из вышеуказанных сведений, можно сделать вывод, что увелечение реализации</t>
  </si>
  <si>
    <t>товаров наиболее прогрессивный и результативный способ повышения объема товарооборота.</t>
  </si>
  <si>
    <t>Тогда как повышение цен ведет лишь к минимальному эффекту, но при этом может вызвать</t>
  </si>
  <si>
    <t>негативную реакцию потенциальных покупателей, а в результате  и снизить товарооборот.</t>
  </si>
  <si>
    <r>
      <t>i</t>
    </r>
    <r>
      <rPr>
        <b/>
        <sz val="8"/>
        <rFont val="Bookman Old Style"/>
        <family val="1"/>
      </rPr>
      <t xml:space="preserve"> p - </t>
    </r>
    <r>
      <rPr>
        <sz val="10"/>
        <rFont val="Bookman Old Style"/>
        <family val="1"/>
      </rPr>
      <t>индивидуальный индекс цены (изменение цец по группам товаров)</t>
    </r>
  </si>
  <si>
    <r>
      <t>I</t>
    </r>
    <r>
      <rPr>
        <b/>
        <sz val="9"/>
        <rFont val="Bookman Old Style"/>
        <family val="1"/>
      </rPr>
      <t>p</t>
    </r>
    <r>
      <rPr>
        <b/>
        <sz val="14"/>
        <rFont val="Bookman Old Style"/>
        <family val="1"/>
      </rPr>
      <t xml:space="preserve">  -</t>
    </r>
    <r>
      <rPr>
        <b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 xml:space="preserve"> общий индекс цены (изменение цен в целом за период)</t>
    </r>
  </si>
  <si>
    <r>
      <t>i</t>
    </r>
    <r>
      <rPr>
        <b/>
        <sz val="8"/>
        <rFont val="Bookman Old Style"/>
        <family val="1"/>
      </rPr>
      <t xml:space="preserve"> q - </t>
    </r>
    <r>
      <rPr>
        <sz val="10"/>
        <rFont val="Bookman Old Style"/>
        <family val="1"/>
      </rPr>
      <t>индивидуальный индекс товарооборота в сопоставимых ценах</t>
    </r>
  </si>
  <si>
    <r>
      <t>I</t>
    </r>
    <r>
      <rPr>
        <b/>
        <sz val="9"/>
        <rFont val="Bookman Old Style"/>
        <family val="1"/>
      </rPr>
      <t>q</t>
    </r>
    <r>
      <rPr>
        <b/>
        <sz val="14"/>
        <rFont val="Bookman Old Style"/>
        <family val="1"/>
      </rPr>
      <t xml:space="preserve">  -</t>
    </r>
    <r>
      <rPr>
        <b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 xml:space="preserve"> общий индекс товарооборота в сопоставимых ценах</t>
    </r>
  </si>
  <si>
    <r>
      <t>i</t>
    </r>
    <r>
      <rPr>
        <b/>
        <sz val="8"/>
        <rFont val="Bookman Old Style"/>
        <family val="1"/>
      </rPr>
      <t xml:space="preserve"> рq - </t>
    </r>
    <r>
      <rPr>
        <sz val="10"/>
        <rFont val="Bookman Old Style"/>
        <family val="1"/>
      </rPr>
      <t>индивидуальный индекс товарооборота в фактических ценах</t>
    </r>
  </si>
  <si>
    <r>
      <t>I</t>
    </r>
    <r>
      <rPr>
        <b/>
        <sz val="9"/>
        <rFont val="Bookman Old Style"/>
        <family val="1"/>
      </rPr>
      <t>pq</t>
    </r>
    <r>
      <rPr>
        <b/>
        <sz val="14"/>
        <rFont val="Bookman Old Style"/>
        <family val="1"/>
      </rPr>
      <t xml:space="preserve">  -</t>
    </r>
    <r>
      <rPr>
        <b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 xml:space="preserve"> общий индекс товарооборота в фактических ценах</t>
    </r>
  </si>
  <si>
    <r>
      <t>p</t>
    </r>
    <r>
      <rPr>
        <b/>
        <sz val="8"/>
        <rFont val="Bookman Old Style"/>
        <family val="1"/>
      </rPr>
      <t>0</t>
    </r>
    <r>
      <rPr>
        <b/>
        <sz val="10"/>
        <rFont val="Bookman Old Style"/>
        <family val="1"/>
      </rPr>
      <t xml:space="preserve"> </t>
    </r>
    <r>
      <rPr>
        <b/>
        <sz val="12"/>
        <rFont val="Bookman Old Style"/>
        <family val="1"/>
      </rPr>
      <t xml:space="preserve"> q</t>
    </r>
    <r>
      <rPr>
        <b/>
        <sz val="8"/>
        <rFont val="Bookman Old Style"/>
        <family val="1"/>
      </rPr>
      <t>1</t>
    </r>
  </si>
  <si>
    <r>
      <t>i</t>
    </r>
    <r>
      <rPr>
        <b/>
        <sz val="16"/>
        <rFont val="Bookman Old Style"/>
        <family val="1"/>
      </rPr>
      <t xml:space="preserve"> </t>
    </r>
    <r>
      <rPr>
        <b/>
        <sz val="10"/>
        <rFont val="Bookman Old Style"/>
        <family val="1"/>
      </rPr>
      <t>p</t>
    </r>
  </si>
  <si>
    <r>
      <t>i</t>
    </r>
    <r>
      <rPr>
        <b/>
        <sz val="16"/>
        <rFont val="Bookman Old Style"/>
        <family val="1"/>
      </rPr>
      <t xml:space="preserve"> </t>
    </r>
    <r>
      <rPr>
        <b/>
        <sz val="10"/>
        <rFont val="Bookman Old Style"/>
        <family val="1"/>
      </rPr>
      <t>pq</t>
    </r>
  </si>
  <si>
    <r>
      <t>i</t>
    </r>
    <r>
      <rPr>
        <b/>
        <sz val="16"/>
        <rFont val="Bookman Old Style"/>
        <family val="1"/>
      </rPr>
      <t xml:space="preserve"> </t>
    </r>
    <r>
      <rPr>
        <b/>
        <sz val="10"/>
        <rFont val="Bookman Old Style"/>
        <family val="1"/>
      </rPr>
      <t>q</t>
    </r>
  </si>
  <si>
    <r>
      <t>p</t>
    </r>
    <r>
      <rPr>
        <b/>
        <sz val="8"/>
        <rFont val="Bookman Old Style"/>
        <family val="1"/>
      </rPr>
      <t>1</t>
    </r>
    <r>
      <rPr>
        <b/>
        <sz val="12"/>
        <rFont val="Bookman Old Style"/>
        <family val="1"/>
      </rPr>
      <t>q</t>
    </r>
    <r>
      <rPr>
        <b/>
        <sz val="8"/>
        <rFont val="Bookman Old Style"/>
        <family val="1"/>
      </rPr>
      <t>1</t>
    </r>
    <r>
      <rPr>
        <b/>
        <sz val="12"/>
        <rFont val="Bookman Old Style"/>
        <family val="1"/>
      </rPr>
      <t xml:space="preserve"> /i </t>
    </r>
    <r>
      <rPr>
        <b/>
        <sz val="8"/>
        <rFont val="Bookman Old Style"/>
        <family val="1"/>
      </rPr>
      <t>p</t>
    </r>
  </si>
  <si>
    <r>
      <t xml:space="preserve">p </t>
    </r>
    <r>
      <rPr>
        <b/>
        <sz val="7"/>
        <rFont val="Bookman Old Style"/>
        <family val="1"/>
      </rPr>
      <t xml:space="preserve">0 </t>
    </r>
    <r>
      <rPr>
        <b/>
        <sz val="11"/>
        <rFont val="Bookman Old Style"/>
        <family val="1"/>
      </rPr>
      <t xml:space="preserve"> q</t>
    </r>
    <r>
      <rPr>
        <b/>
        <sz val="7"/>
        <rFont val="Bookman Old Style"/>
        <family val="1"/>
      </rPr>
      <t xml:space="preserve"> 0</t>
    </r>
  </si>
  <si>
    <r>
      <t>p</t>
    </r>
    <r>
      <rPr>
        <b/>
        <sz val="7"/>
        <rFont val="Bookman Old Style"/>
        <family val="1"/>
      </rPr>
      <t xml:space="preserve"> 1</t>
    </r>
    <r>
      <rPr>
        <b/>
        <sz val="11"/>
        <rFont val="Bookman Old Style"/>
        <family val="1"/>
      </rPr>
      <t xml:space="preserve">  q </t>
    </r>
    <r>
      <rPr>
        <b/>
        <sz val="7"/>
        <rFont val="Bookman Old Style"/>
        <family val="1"/>
      </rPr>
      <t>1</t>
    </r>
  </si>
  <si>
    <r>
      <t xml:space="preserve">i </t>
    </r>
    <r>
      <rPr>
        <b/>
        <sz val="10"/>
        <rFont val="Bookman Old Style"/>
        <family val="1"/>
      </rPr>
      <t xml:space="preserve">p </t>
    </r>
    <r>
      <rPr>
        <b/>
        <sz val="12"/>
        <rFont val="Bookman Old Style"/>
        <family val="1"/>
      </rPr>
      <t>=</t>
    </r>
    <r>
      <rPr>
        <b/>
        <sz val="10"/>
        <rFont val="Bookman Old Style"/>
        <family val="1"/>
      </rPr>
      <t xml:space="preserve"> </t>
    </r>
    <r>
      <rPr>
        <b/>
        <sz val="12"/>
        <rFont val="Bookman Old Style"/>
        <family val="1"/>
      </rPr>
      <t>p</t>
    </r>
    <r>
      <rPr>
        <b/>
        <sz val="8"/>
        <rFont val="Bookman Old Style"/>
        <family val="1"/>
      </rPr>
      <t>0</t>
    </r>
    <r>
      <rPr>
        <b/>
        <sz val="12"/>
        <rFont val="Bookman Old Style"/>
        <family val="1"/>
      </rPr>
      <t xml:space="preserve"> /р</t>
    </r>
    <r>
      <rPr>
        <b/>
        <sz val="8"/>
        <rFont val="Bookman Old Style"/>
        <family val="1"/>
      </rPr>
      <t xml:space="preserve">1 </t>
    </r>
    <r>
      <rPr>
        <b/>
        <sz val="12"/>
        <rFont val="Bookman Old Style"/>
        <family val="1"/>
      </rPr>
      <t xml:space="preserve"> =</t>
    </r>
  </si>
  <si>
    <r>
      <t>p</t>
    </r>
    <r>
      <rPr>
        <b/>
        <sz val="11"/>
        <rFont val="Bookman Old Style"/>
        <family val="1"/>
      </rPr>
      <t xml:space="preserve"> </t>
    </r>
    <r>
      <rPr>
        <b/>
        <sz val="7"/>
        <rFont val="Bookman Old Style"/>
        <family val="1"/>
      </rPr>
      <t xml:space="preserve">1 </t>
    </r>
    <r>
      <rPr>
        <b/>
        <sz val="11"/>
        <rFont val="Bookman Old Style"/>
        <family val="1"/>
      </rPr>
      <t xml:space="preserve"> </t>
    </r>
    <r>
      <rPr>
        <b/>
        <sz val="12"/>
        <rFont val="Bookman Old Style"/>
        <family val="1"/>
      </rPr>
      <t xml:space="preserve">q </t>
    </r>
    <r>
      <rPr>
        <b/>
        <sz val="7"/>
        <rFont val="Bookman Old Style"/>
        <family val="1"/>
      </rPr>
      <t>1</t>
    </r>
  </si>
  <si>
    <r>
      <t>p</t>
    </r>
    <r>
      <rPr>
        <b/>
        <sz val="11"/>
        <rFont val="Bookman Old Style"/>
        <family val="1"/>
      </rPr>
      <t xml:space="preserve"> </t>
    </r>
    <r>
      <rPr>
        <b/>
        <sz val="7"/>
        <rFont val="Bookman Old Style"/>
        <family val="1"/>
      </rPr>
      <t xml:space="preserve">0 </t>
    </r>
    <r>
      <rPr>
        <b/>
        <sz val="11"/>
        <rFont val="Bookman Old Style"/>
        <family val="1"/>
      </rPr>
      <t xml:space="preserve"> </t>
    </r>
    <r>
      <rPr>
        <b/>
        <sz val="12"/>
        <rFont val="Bookman Old Style"/>
        <family val="1"/>
      </rPr>
      <t xml:space="preserve">q </t>
    </r>
    <r>
      <rPr>
        <b/>
        <sz val="7"/>
        <rFont val="Bookman Old Style"/>
        <family val="1"/>
      </rPr>
      <t>0</t>
    </r>
  </si>
  <si>
    <r>
      <t>(</t>
    </r>
    <r>
      <rPr>
        <b/>
        <sz val="11"/>
        <rFont val="Bookman Old Style"/>
        <family val="1"/>
      </rPr>
      <t xml:space="preserve">p </t>
    </r>
    <r>
      <rPr>
        <b/>
        <sz val="7"/>
        <rFont val="Bookman Old Style"/>
        <family val="1"/>
      </rPr>
      <t xml:space="preserve">0 </t>
    </r>
    <r>
      <rPr>
        <b/>
        <sz val="11"/>
        <rFont val="Bookman Old Style"/>
        <family val="1"/>
      </rPr>
      <t>= р</t>
    </r>
    <r>
      <rPr>
        <b/>
        <sz val="7"/>
        <rFont val="Bookman Old Style"/>
        <family val="1"/>
      </rPr>
      <t xml:space="preserve"> 1</t>
    </r>
    <r>
      <rPr>
        <b/>
        <sz val="11"/>
        <rFont val="Bookman Old Style"/>
        <family val="1"/>
      </rPr>
      <t xml:space="preserve">/i </t>
    </r>
    <r>
      <rPr>
        <b/>
        <sz val="6"/>
        <rFont val="Bookman Old Style"/>
        <family val="1"/>
      </rPr>
      <t>p</t>
    </r>
    <r>
      <rPr>
        <b/>
        <sz val="10"/>
        <rFont val="Bookman Old Style"/>
        <family val="1"/>
      </rPr>
      <t>);</t>
    </r>
  </si>
  <si>
    <r>
      <t>p</t>
    </r>
    <r>
      <rPr>
        <b/>
        <sz val="11"/>
        <rFont val="Bookman Old Style"/>
        <family val="1"/>
      </rPr>
      <t xml:space="preserve"> </t>
    </r>
    <r>
      <rPr>
        <b/>
        <sz val="7"/>
        <rFont val="Bookman Old Style"/>
        <family val="1"/>
      </rPr>
      <t xml:space="preserve">1 </t>
    </r>
    <r>
      <rPr>
        <b/>
        <sz val="12"/>
        <rFont val="Bookman Old Style"/>
        <family val="1"/>
      </rPr>
      <t xml:space="preserve"> q</t>
    </r>
    <r>
      <rPr>
        <b/>
        <sz val="7"/>
        <rFont val="Bookman Old Style"/>
        <family val="1"/>
      </rPr>
      <t xml:space="preserve"> 1</t>
    </r>
  </si>
  <si>
    <r>
      <t>I</t>
    </r>
    <r>
      <rPr>
        <b/>
        <sz val="17"/>
        <rFont val="Bookman Old Style"/>
        <family val="1"/>
      </rPr>
      <t xml:space="preserve">  </t>
    </r>
    <r>
      <rPr>
        <b/>
        <sz val="12"/>
        <rFont val="Bookman Old Style"/>
        <family val="1"/>
      </rPr>
      <t>pq</t>
    </r>
  </si>
  <si>
    <r>
      <t>p</t>
    </r>
    <r>
      <rPr>
        <b/>
        <sz val="11"/>
        <rFont val="Bookman Old Style"/>
        <family val="1"/>
      </rPr>
      <t xml:space="preserve"> </t>
    </r>
    <r>
      <rPr>
        <b/>
        <sz val="7"/>
        <rFont val="Bookman Old Style"/>
        <family val="1"/>
      </rPr>
      <t xml:space="preserve">0 </t>
    </r>
    <r>
      <rPr>
        <b/>
        <sz val="12"/>
        <rFont val="Bookman Old Style"/>
        <family val="1"/>
      </rPr>
      <t xml:space="preserve"> q</t>
    </r>
    <r>
      <rPr>
        <b/>
        <sz val="7"/>
        <rFont val="Bookman Old Style"/>
        <family val="1"/>
      </rPr>
      <t xml:space="preserve"> 0</t>
    </r>
  </si>
  <si>
    <r>
      <t>p</t>
    </r>
    <r>
      <rPr>
        <b/>
        <sz val="9"/>
        <rFont val="Bookman Old Style"/>
        <family val="1"/>
      </rPr>
      <t>1</t>
    </r>
    <r>
      <rPr>
        <b/>
        <sz val="12"/>
        <rFont val="Bookman Old Style"/>
        <family val="1"/>
      </rPr>
      <t xml:space="preserve"> q</t>
    </r>
    <r>
      <rPr>
        <b/>
        <sz val="9"/>
        <rFont val="Bookman Old Style"/>
        <family val="1"/>
      </rPr>
      <t>1</t>
    </r>
  </si>
  <si>
    <r>
      <t>p</t>
    </r>
    <r>
      <rPr>
        <b/>
        <sz val="9"/>
        <rFont val="Bookman Old Style"/>
        <family val="1"/>
      </rPr>
      <t>0</t>
    </r>
    <r>
      <rPr>
        <b/>
        <sz val="12"/>
        <rFont val="Bookman Old Style"/>
        <family val="1"/>
      </rPr>
      <t xml:space="preserve"> q</t>
    </r>
    <r>
      <rPr>
        <b/>
        <sz val="9"/>
        <rFont val="Bookman Old Style"/>
        <family val="1"/>
      </rPr>
      <t>1</t>
    </r>
  </si>
  <si>
    <r>
      <t xml:space="preserve">  (p</t>
    </r>
    <r>
      <rPr>
        <b/>
        <sz val="9"/>
        <rFont val="Bookman Old Style"/>
        <family val="1"/>
      </rPr>
      <t>1</t>
    </r>
    <r>
      <rPr>
        <b/>
        <sz val="12"/>
        <rFont val="Bookman Old Style"/>
        <family val="1"/>
      </rPr>
      <t xml:space="preserve"> q</t>
    </r>
    <r>
      <rPr>
        <b/>
        <sz val="9"/>
        <rFont val="Bookman Old Style"/>
        <family val="1"/>
      </rPr>
      <t>1</t>
    </r>
    <r>
      <rPr>
        <b/>
        <sz val="12"/>
        <rFont val="Bookman Old Style"/>
        <family val="1"/>
      </rPr>
      <t xml:space="preserve"> / i</t>
    </r>
    <r>
      <rPr>
        <b/>
        <sz val="9"/>
        <rFont val="Bookman Old Style"/>
        <family val="1"/>
      </rPr>
      <t>p</t>
    </r>
    <r>
      <rPr>
        <b/>
        <sz val="12"/>
        <rFont val="Bookman Old Style"/>
        <family val="1"/>
      </rPr>
      <t>)</t>
    </r>
  </si>
  <si>
    <r>
      <t xml:space="preserve">   (p</t>
    </r>
    <r>
      <rPr>
        <b/>
        <sz val="9"/>
        <rFont val="Bookman Old Style"/>
        <family val="1"/>
      </rPr>
      <t>0</t>
    </r>
    <r>
      <rPr>
        <b/>
        <sz val="12"/>
        <rFont val="Bookman Old Style"/>
        <family val="1"/>
      </rPr>
      <t>q</t>
    </r>
    <r>
      <rPr>
        <b/>
        <sz val="9"/>
        <rFont val="Bookman Old Style"/>
        <family val="1"/>
      </rPr>
      <t>0</t>
    </r>
    <r>
      <rPr>
        <b/>
        <sz val="12"/>
        <rFont val="Bookman Old Style"/>
        <family val="1"/>
      </rPr>
      <t xml:space="preserve"> x i</t>
    </r>
    <r>
      <rPr>
        <b/>
        <sz val="9"/>
        <rFont val="Bookman Old Style"/>
        <family val="1"/>
      </rPr>
      <t>q</t>
    </r>
    <r>
      <rPr>
        <b/>
        <sz val="12"/>
        <rFont val="Bookman Old Style"/>
        <family val="1"/>
      </rPr>
      <t>)</t>
    </r>
  </si>
  <si>
    <r>
      <t>p</t>
    </r>
    <r>
      <rPr>
        <b/>
        <sz val="9"/>
        <rFont val="Bookman Old Style"/>
        <family val="1"/>
      </rPr>
      <t>0</t>
    </r>
    <r>
      <rPr>
        <b/>
        <sz val="12"/>
        <rFont val="Bookman Old Style"/>
        <family val="1"/>
      </rPr>
      <t xml:space="preserve"> q</t>
    </r>
    <r>
      <rPr>
        <b/>
        <sz val="9"/>
        <rFont val="Bookman Old Style"/>
        <family val="1"/>
      </rPr>
      <t>0</t>
    </r>
  </si>
  <si>
    <r>
      <t>p</t>
    </r>
    <r>
      <rPr>
        <b/>
        <sz val="11"/>
        <rFont val="Bookman Old Style"/>
        <family val="1"/>
      </rPr>
      <t xml:space="preserve"> </t>
    </r>
    <r>
      <rPr>
        <b/>
        <sz val="7"/>
        <rFont val="Bookman Old Style"/>
        <family val="1"/>
      </rPr>
      <t>0</t>
    </r>
    <r>
      <rPr>
        <b/>
        <sz val="11"/>
        <rFont val="Bookman Old Style"/>
        <family val="1"/>
      </rPr>
      <t xml:space="preserve">  </t>
    </r>
    <r>
      <rPr>
        <b/>
        <sz val="12"/>
        <rFont val="Bookman Old Style"/>
        <family val="1"/>
      </rPr>
      <t>q</t>
    </r>
    <r>
      <rPr>
        <b/>
        <sz val="11"/>
        <rFont val="Bookman Old Style"/>
        <family val="1"/>
      </rPr>
      <t xml:space="preserve"> </t>
    </r>
    <r>
      <rPr>
        <b/>
        <sz val="7"/>
        <rFont val="Bookman Old Style"/>
        <family val="1"/>
      </rPr>
      <t>0</t>
    </r>
  </si>
  <si>
    <t xml:space="preserve">В А Р И А Н Т    Т Р Е Т И Й </t>
  </si>
  <si>
    <r>
      <t>D  =  O</t>
    </r>
    <r>
      <rPr>
        <b/>
        <sz val="12"/>
        <rFont val="Bookman Old Style"/>
        <family val="1"/>
      </rPr>
      <t>i</t>
    </r>
    <r>
      <rPr>
        <b/>
        <sz val="17"/>
        <rFont val="Bookman Old Style"/>
        <family val="1"/>
      </rPr>
      <t xml:space="preserve"> </t>
    </r>
    <r>
      <rPr>
        <b/>
        <sz val="12"/>
        <rFont val="Bookman Old Style"/>
        <family val="1"/>
      </rPr>
      <t xml:space="preserve"> </t>
    </r>
    <r>
      <rPr>
        <b/>
        <sz val="1"/>
        <rFont val="Bookman Old Style"/>
        <family val="1"/>
      </rPr>
      <t>.</t>
    </r>
  </si>
  <si>
    <r>
      <t xml:space="preserve">    pq =      (p</t>
    </r>
    <r>
      <rPr>
        <b/>
        <sz val="7"/>
        <rFont val="Bookman Old Style"/>
        <family val="1"/>
      </rPr>
      <t>1</t>
    </r>
    <r>
      <rPr>
        <b/>
        <sz val="14"/>
        <rFont val="Bookman Old Style"/>
        <family val="1"/>
      </rPr>
      <t>q</t>
    </r>
    <r>
      <rPr>
        <b/>
        <sz val="7"/>
        <rFont val="Bookman Old Style"/>
        <family val="1"/>
      </rPr>
      <t>1</t>
    </r>
    <r>
      <rPr>
        <b/>
        <sz val="14"/>
        <rFont val="Bookman Old Style"/>
        <family val="1"/>
      </rPr>
      <t>)   х  100 %</t>
    </r>
  </si>
  <si>
    <t xml:space="preserve">Табл.2 Расчет показателей динамики по </t>
  </si>
  <si>
    <r>
      <t xml:space="preserve">   </t>
    </r>
    <r>
      <rPr>
        <b/>
        <sz val="12"/>
        <rFont val="Bookman Old Style"/>
        <family val="1"/>
      </rPr>
      <t xml:space="preserve">    pq </t>
    </r>
    <r>
      <rPr>
        <b/>
        <sz val="11"/>
        <rFont val="Bookman Old Style"/>
        <family val="1"/>
      </rPr>
      <t>=</t>
    </r>
    <r>
      <rPr>
        <b/>
        <sz val="10"/>
        <rFont val="Bookman Old Style"/>
        <family val="1"/>
      </rPr>
      <t xml:space="preserve">  </t>
    </r>
    <r>
      <rPr>
        <b/>
        <sz val="12"/>
        <rFont val="Bookman Old Style"/>
        <family val="1"/>
      </rPr>
      <t xml:space="preserve">488 - 330,68 + 543,4 = 700  тыс. руб.    </t>
    </r>
    <r>
      <rPr>
        <b/>
        <sz val="10"/>
        <rFont val="Bookman Old Style"/>
        <family val="1"/>
      </rPr>
      <t xml:space="preserve">    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</si>
</sst>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%"/>
    <numFmt numFmtId="167" formatCode="#,##0.000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#,##0.0000"/>
    <numFmt numFmtId="176" formatCode="#,##0.00000"/>
    <numFmt numFmtId="177" formatCode="#,##0.000000"/>
  </numFmts>
  <fonts count="54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7"/>
      <name val="Arial Cyr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6"/>
      <name val="Bookman Old Style"/>
      <family val="1"/>
    </font>
    <font>
      <b/>
      <i/>
      <sz val="14"/>
      <name val="Bookman Old Style"/>
      <family val="1"/>
    </font>
    <font>
      <sz val="9"/>
      <name val="Bookman Old Style"/>
      <family val="1"/>
    </font>
    <font>
      <b/>
      <sz val="14"/>
      <name val="Bookman Old Style"/>
      <family val="1"/>
    </font>
    <font>
      <b/>
      <sz val="12"/>
      <name val="Bookman Old Style"/>
      <family val="1"/>
    </font>
    <font>
      <b/>
      <sz val="9"/>
      <name val="Bookman Old Style"/>
      <family val="1"/>
    </font>
    <font>
      <b/>
      <i/>
      <sz val="10"/>
      <name val="Bookman Old Style"/>
      <family val="1"/>
    </font>
    <font>
      <u val="single"/>
      <sz val="10"/>
      <name val="Bookman Old Style"/>
      <family val="1"/>
    </font>
    <font>
      <b/>
      <sz val="17"/>
      <name val="Bookman Old Style"/>
      <family val="1"/>
    </font>
    <font>
      <b/>
      <sz val="11"/>
      <name val="Bookman Old Style"/>
      <family val="1"/>
    </font>
    <font>
      <b/>
      <i/>
      <sz val="9"/>
      <name val="Bookman Old Style"/>
      <family val="1"/>
    </font>
    <font>
      <b/>
      <sz val="14"/>
      <name val="Arial Cyr"/>
      <family val="2"/>
    </font>
    <font>
      <b/>
      <sz val="8"/>
      <name val="Bookman Old Style"/>
      <family val="1"/>
    </font>
    <font>
      <sz val="11"/>
      <name val="Bookman Old Style"/>
      <family val="1"/>
    </font>
    <font>
      <sz val="12"/>
      <name val="Bookman Old Style"/>
      <family val="1"/>
    </font>
    <font>
      <sz val="8"/>
      <name val="Bookman Old Style"/>
      <family val="1"/>
    </font>
    <font>
      <b/>
      <i/>
      <sz val="7"/>
      <name val="Bookman Old Style"/>
      <family val="1"/>
    </font>
    <font>
      <sz val="12"/>
      <name val="Arial Cyr"/>
      <family val="2"/>
    </font>
    <font>
      <b/>
      <i/>
      <u val="single"/>
      <sz val="10"/>
      <name val="Bookman Old Style"/>
      <family val="1"/>
    </font>
    <font>
      <sz val="11"/>
      <name val="Arial Cyr"/>
      <family val="0"/>
    </font>
    <font>
      <b/>
      <sz val="14.25"/>
      <name val="Arial Cyr"/>
      <family val="2"/>
    </font>
    <font>
      <sz val="11.75"/>
      <name val="Arial Cyr"/>
      <family val="0"/>
    </font>
    <font>
      <b/>
      <sz val="11.25"/>
      <name val="Arial Cyr"/>
      <family val="2"/>
    </font>
    <font>
      <b/>
      <sz val="8"/>
      <name val="Arial Cyr"/>
      <family val="2"/>
    </font>
    <font>
      <b/>
      <sz val="13"/>
      <name val="Bookman Old Style"/>
      <family val="1"/>
    </font>
    <font>
      <b/>
      <u val="single"/>
      <sz val="11"/>
      <name val="Bookman Old Style"/>
      <family val="1"/>
    </font>
    <font>
      <b/>
      <i/>
      <sz val="16.25"/>
      <name val="Arial Cyr"/>
      <family val="2"/>
    </font>
    <font>
      <b/>
      <i/>
      <sz val="18"/>
      <name val="Bookman Old Style"/>
      <family val="1"/>
    </font>
    <font>
      <b/>
      <i/>
      <sz val="16"/>
      <name val="Arial Cyr"/>
      <family val="2"/>
    </font>
    <font>
      <b/>
      <u val="single"/>
      <sz val="10"/>
      <name val="Bookman Old Style"/>
      <family val="1"/>
    </font>
    <font>
      <b/>
      <u val="single"/>
      <sz val="12"/>
      <name val="Bookman Old Style"/>
      <family val="1"/>
    </font>
    <font>
      <b/>
      <u val="single"/>
      <sz val="1"/>
      <name val="Bookman Old Style"/>
      <family val="1"/>
    </font>
    <font>
      <b/>
      <sz val="15"/>
      <name val="Bookman Old Style"/>
      <family val="1"/>
    </font>
    <font>
      <b/>
      <sz val="7"/>
      <name val="Bookman Old Style"/>
      <family val="1"/>
    </font>
    <font>
      <b/>
      <sz val="18"/>
      <name val="Bookman Old Style"/>
      <family val="1"/>
    </font>
    <font>
      <b/>
      <sz val="6"/>
      <name val="Bookman Old Style"/>
      <family val="1"/>
    </font>
    <font>
      <sz val="14"/>
      <name val="Bookman Old Style"/>
      <family val="1"/>
    </font>
    <font>
      <b/>
      <i/>
      <sz val="16"/>
      <name val="Bookman Old Style"/>
      <family val="1"/>
    </font>
    <font>
      <u val="single"/>
      <sz val="1"/>
      <name val="Bookman Old Style"/>
      <family val="1"/>
    </font>
    <font>
      <b/>
      <sz val="20"/>
      <name val="Bookman Old Style"/>
      <family val="1"/>
    </font>
    <font>
      <b/>
      <u val="single"/>
      <sz val="14"/>
      <name val="Bookman Old Style"/>
      <family val="1"/>
    </font>
    <font>
      <sz val="11.25"/>
      <name val="Arial Cyr"/>
      <family val="0"/>
    </font>
    <font>
      <sz val="7"/>
      <name val="Bookman Old Style"/>
      <family val="1"/>
    </font>
    <font>
      <b/>
      <sz val="5"/>
      <name val="Bookman Old Style"/>
      <family val="1"/>
    </font>
    <font>
      <b/>
      <i/>
      <sz val="24"/>
      <name val="Bookman Old Style"/>
      <family val="1"/>
    </font>
    <font>
      <b/>
      <sz val="1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3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4" xfId="0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4" xfId="0" applyFont="1" applyBorder="1" applyAlignment="1">
      <alignment/>
    </xf>
    <xf numFmtId="0" fontId="6" fillId="2" borderId="7" xfId="0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5" fillId="0" borderId="0" xfId="0" applyFont="1" applyAlignment="1">
      <alignment/>
    </xf>
    <xf numFmtId="0" fontId="7" fillId="0" borderId="0" xfId="0" applyFont="1" applyAlignment="1" quotePrefix="1">
      <alignment/>
    </xf>
    <xf numFmtId="0" fontId="16" fillId="0" borderId="0" xfId="0" applyFont="1" applyAlignment="1">
      <alignment/>
    </xf>
    <xf numFmtId="0" fontId="6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165" fontId="12" fillId="0" borderId="0" xfId="0" applyNumberFormat="1" applyFont="1" applyAlignment="1">
      <alignment/>
    </xf>
    <xf numFmtId="0" fontId="17" fillId="0" borderId="11" xfId="0" applyFont="1" applyBorder="1" applyAlignment="1">
      <alignment horizontal="center"/>
    </xf>
    <xf numFmtId="165" fontId="12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13" fillId="0" borderId="5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26" fillId="0" borderId="0" xfId="0" applyFont="1" applyAlignment="1">
      <alignment/>
    </xf>
    <xf numFmtId="0" fontId="12" fillId="0" borderId="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2" xfId="0" applyFont="1" applyBorder="1" applyAlignment="1">
      <alignment/>
    </xf>
    <xf numFmtId="0" fontId="14" fillId="0" borderId="4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25" fillId="0" borderId="15" xfId="0" applyFont="1" applyBorder="1" applyAlignment="1" quotePrefix="1">
      <alignment horizontal="center"/>
    </xf>
    <xf numFmtId="0" fontId="6" fillId="0" borderId="4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23" fillId="0" borderId="7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0" fontId="20" fillId="0" borderId="20" xfId="0" applyFont="1" applyBorder="1" applyAlignment="1" quotePrefix="1">
      <alignment horizontal="center"/>
    </xf>
    <xf numFmtId="0" fontId="20" fillId="0" borderId="21" xfId="0" applyFont="1" applyBorder="1" applyAlignment="1" quotePrefix="1">
      <alignment horizontal="center"/>
    </xf>
    <xf numFmtId="4" fontId="7" fillId="0" borderId="22" xfId="0" applyNumberFormat="1" applyFont="1" applyBorder="1" applyAlignment="1">
      <alignment horizontal="center"/>
    </xf>
    <xf numFmtId="4" fontId="7" fillId="0" borderId="10" xfId="0" applyNumberFormat="1" applyFont="1" applyBorder="1" applyAlignment="1" quotePrefix="1">
      <alignment horizontal="center"/>
    </xf>
    <xf numFmtId="4" fontId="7" fillId="0" borderId="19" xfId="0" applyNumberFormat="1" applyFont="1" applyBorder="1" applyAlignment="1" quotePrefix="1">
      <alignment horizontal="center"/>
    </xf>
    <xf numFmtId="167" fontId="20" fillId="0" borderId="23" xfId="0" applyNumberFormat="1" applyFont="1" applyBorder="1" applyAlignment="1">
      <alignment horizontal="center"/>
    </xf>
    <xf numFmtId="4" fontId="7" fillId="0" borderId="4" xfId="0" applyNumberFormat="1" applyFont="1" applyBorder="1" applyAlignment="1" quotePrefix="1">
      <alignment horizontal="center"/>
    </xf>
    <xf numFmtId="0" fontId="23" fillId="0" borderId="8" xfId="0" applyFont="1" applyBorder="1" applyAlignment="1" quotePrefix="1">
      <alignment horizontal="left"/>
    </xf>
    <xf numFmtId="10" fontId="7" fillId="0" borderId="10" xfId="0" applyNumberFormat="1" applyFont="1" applyBorder="1" applyAlignment="1" quotePrefix="1">
      <alignment horizontal="center"/>
    </xf>
    <xf numFmtId="0" fontId="35" fillId="0" borderId="0" xfId="0" applyFont="1" applyAlignment="1">
      <alignment/>
    </xf>
    <xf numFmtId="10" fontId="7" fillId="0" borderId="22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3" fontId="7" fillId="0" borderId="12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3" fontId="7" fillId="0" borderId="4" xfId="0" applyNumberFormat="1" applyFont="1" applyBorder="1" applyAlignment="1">
      <alignment horizontal="center"/>
    </xf>
    <xf numFmtId="0" fontId="7" fillId="0" borderId="6" xfId="0" applyFont="1" applyBorder="1" applyAlignment="1" quotePrefix="1">
      <alignment horizontal="left"/>
    </xf>
    <xf numFmtId="0" fontId="7" fillId="0" borderId="1" xfId="0" applyFont="1" applyBorder="1" applyAlignment="1" quotePrefix="1">
      <alignment horizontal="left"/>
    </xf>
    <xf numFmtId="3" fontId="7" fillId="0" borderId="18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" fontId="7" fillId="0" borderId="4" xfId="0" applyNumberFormat="1" applyFont="1" applyBorder="1" applyAlignment="1">
      <alignment horizontal="center"/>
    </xf>
    <xf numFmtId="0" fontId="17" fillId="0" borderId="16" xfId="0" applyFont="1" applyBorder="1" applyAlignment="1">
      <alignment/>
    </xf>
    <xf numFmtId="3" fontId="17" fillId="0" borderId="16" xfId="0" applyNumberFormat="1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0" fontId="17" fillId="0" borderId="19" xfId="0" applyFont="1" applyBorder="1" applyAlignment="1">
      <alignment/>
    </xf>
    <xf numFmtId="168" fontId="7" fillId="0" borderId="12" xfId="0" applyNumberFormat="1" applyFont="1" applyBorder="1" applyAlignment="1">
      <alignment horizontal="center"/>
    </xf>
    <xf numFmtId="168" fontId="7" fillId="0" borderId="15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8" fontId="7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37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11" fillId="0" borderId="0" xfId="0" applyFont="1" applyAlignment="1">
      <alignment/>
    </xf>
    <xf numFmtId="0" fontId="21" fillId="0" borderId="0" xfId="0" applyFont="1" applyAlignment="1">
      <alignment/>
    </xf>
    <xf numFmtId="168" fontId="17" fillId="0" borderId="10" xfId="0" applyNumberFormat="1" applyFont="1" applyBorder="1" applyAlignment="1">
      <alignment horizontal="center"/>
    </xf>
    <xf numFmtId="168" fontId="17" fillId="0" borderId="12" xfId="0" applyNumberFormat="1" applyFont="1" applyBorder="1" applyAlignment="1">
      <alignment horizontal="center"/>
    </xf>
    <xf numFmtId="168" fontId="17" fillId="0" borderId="19" xfId="0" applyNumberFormat="1" applyFont="1" applyBorder="1" applyAlignment="1">
      <alignment horizontal="center"/>
    </xf>
    <xf numFmtId="168" fontId="17" fillId="0" borderId="4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 horizontal="center"/>
    </xf>
    <xf numFmtId="10" fontId="17" fillId="0" borderId="4" xfId="0" applyNumberFormat="1" applyFont="1" applyBorder="1" applyAlignment="1">
      <alignment horizontal="center"/>
    </xf>
    <xf numFmtId="3" fontId="17" fillId="0" borderId="10" xfId="0" applyNumberFormat="1" applyFont="1" applyBorder="1" applyAlignment="1">
      <alignment horizontal="center"/>
    </xf>
    <xf numFmtId="3" fontId="17" fillId="0" borderId="18" xfId="0" applyNumberFormat="1" applyFont="1" applyBorder="1" applyAlignment="1">
      <alignment horizontal="center"/>
    </xf>
    <xf numFmtId="4" fontId="17" fillId="0" borderId="27" xfId="0" applyNumberFormat="1" applyFont="1" applyBorder="1" applyAlignment="1">
      <alignment horizontal="center"/>
    </xf>
    <xf numFmtId="4" fontId="17" fillId="0" borderId="18" xfId="0" applyNumberFormat="1" applyFont="1" applyBorder="1" applyAlignment="1">
      <alignment horizontal="center"/>
    </xf>
    <xf numFmtId="10" fontId="17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" xfId="0" applyFont="1" applyBorder="1" applyAlignment="1">
      <alignment/>
    </xf>
    <xf numFmtId="2" fontId="6" fillId="0" borderId="5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6" fillId="0" borderId="6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/>
    </xf>
    <xf numFmtId="0" fontId="45" fillId="0" borderId="0" xfId="0" applyFont="1" applyAlignment="1">
      <alignment/>
    </xf>
    <xf numFmtId="165" fontId="6" fillId="0" borderId="6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0" fontId="6" fillId="0" borderId="20" xfId="0" applyFont="1" applyBorder="1" applyAlignment="1" quotePrefix="1">
      <alignment horizontal="center"/>
    </xf>
    <xf numFmtId="0" fontId="6" fillId="0" borderId="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 quotePrefix="1">
      <alignment horizontal="center"/>
    </xf>
    <xf numFmtId="0" fontId="6" fillId="0" borderId="6" xfId="0" applyFont="1" applyBorder="1" applyAlignment="1" quotePrefix="1">
      <alignment horizontal="center"/>
    </xf>
    <xf numFmtId="0" fontId="47" fillId="0" borderId="0" xfId="0" applyFont="1" applyAlignment="1">
      <alignment/>
    </xf>
    <xf numFmtId="167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7" fontId="6" fillId="0" borderId="18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27" xfId="0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0" fontId="18" fillId="0" borderId="4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2" fillId="0" borderId="0" xfId="0" applyFont="1" applyAlignment="1" quotePrefix="1">
      <alignment textRotation="255"/>
    </xf>
    <xf numFmtId="0" fontId="6" fillId="0" borderId="11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67" fontId="6" fillId="0" borderId="0" xfId="0" applyNumberFormat="1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10" fillId="0" borderId="14" xfId="0" applyFont="1" applyBorder="1" applyAlignment="1">
      <alignment/>
    </xf>
    <xf numFmtId="4" fontId="6" fillId="0" borderId="13" xfId="0" applyNumberFormat="1" applyFont="1" applyBorder="1" applyAlignment="1">
      <alignment horizontal="center"/>
    </xf>
    <xf numFmtId="167" fontId="6" fillId="0" borderId="13" xfId="0" applyNumberFormat="1" applyFont="1" applyBorder="1" applyAlignment="1">
      <alignment horizontal="center"/>
    </xf>
    <xf numFmtId="167" fontId="6" fillId="0" borderId="25" xfId="0" applyNumberFormat="1" applyFont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4" fontId="7" fillId="0" borderId="0" xfId="0" applyNumberFormat="1" applyFont="1" applyAlignment="1">
      <alignment/>
    </xf>
    <xf numFmtId="167" fontId="7" fillId="0" borderId="8" xfId="0" applyNumberFormat="1" applyFont="1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165" fontId="12" fillId="0" borderId="24" xfId="0" applyNumberFormat="1" applyFont="1" applyBorder="1" applyAlignment="1">
      <alignment horizontal="center"/>
    </xf>
    <xf numFmtId="165" fontId="12" fillId="0" borderId="9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165" fontId="12" fillId="0" borderId="12" xfId="0" applyNumberFormat="1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33" fillId="0" borderId="0" xfId="0" applyFont="1" applyAlignment="1">
      <alignment/>
    </xf>
    <xf numFmtId="4" fontId="12" fillId="0" borderId="12" xfId="0" applyNumberFormat="1" applyFont="1" applyBorder="1" applyAlignment="1">
      <alignment horizontal="center"/>
    </xf>
    <xf numFmtId="4" fontId="12" fillId="0" borderId="15" xfId="0" applyNumberFormat="1" applyFont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2" fontId="12" fillId="0" borderId="30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4" fontId="7" fillId="0" borderId="6" xfId="0" applyNumberFormat="1" applyFont="1" applyBorder="1" applyAlignment="1">
      <alignment horizontal="center"/>
    </xf>
    <xf numFmtId="4" fontId="12" fillId="0" borderId="5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4" fontId="13" fillId="0" borderId="0" xfId="0" applyNumberFormat="1" applyFont="1" applyAlignment="1">
      <alignment horizontal="center"/>
    </xf>
    <xf numFmtId="165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0" fontId="8" fillId="0" borderId="0" xfId="0" applyFont="1" applyAlignment="1">
      <alignment horizontal="left"/>
    </xf>
    <xf numFmtId="0" fontId="7" fillId="0" borderId="2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4" fillId="0" borderId="31" xfId="0" applyFont="1" applyBorder="1" applyAlignment="1">
      <alignment horizontal="center"/>
    </xf>
    <xf numFmtId="4" fontId="12" fillId="0" borderId="0" xfId="0" applyNumberFormat="1" applyFont="1" applyAlignment="1">
      <alignment horizontal="center"/>
    </xf>
    <xf numFmtId="0" fontId="13" fillId="0" borderId="6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1" fillId="0" borderId="0" xfId="0" applyFont="1" applyAlignment="1" quotePrefix="1">
      <alignment/>
    </xf>
    <xf numFmtId="0" fontId="6" fillId="0" borderId="0" xfId="0" applyFont="1" applyAlignment="1" quotePrefix="1">
      <alignment/>
    </xf>
    <xf numFmtId="0" fontId="14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3" fillId="0" borderId="24" xfId="0" applyFont="1" applyBorder="1" applyAlignment="1" quotePrefix="1">
      <alignment horizontal="center"/>
    </xf>
    <xf numFmtId="0" fontId="11" fillId="0" borderId="0" xfId="0" applyFont="1" applyAlignment="1" quotePrefix="1">
      <alignment horizontal="center"/>
    </xf>
    <xf numFmtId="0" fontId="12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0" fontId="6" fillId="0" borderId="0" xfId="0" applyFont="1" applyBorder="1" applyAlignment="1">
      <alignment horizontal="left"/>
    </xf>
    <xf numFmtId="164" fontId="6" fillId="0" borderId="11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Border="1" applyAlignment="1" quotePrefix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2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6" fillId="0" borderId="33" xfId="0" applyFont="1" applyBorder="1" applyAlignment="1" quotePrefix="1">
      <alignment horizontal="center"/>
    </xf>
    <xf numFmtId="0" fontId="6" fillId="0" borderId="34" xfId="0" applyFont="1" applyBorder="1" applyAlignment="1" quotePrefix="1">
      <alignment horizontal="center"/>
    </xf>
    <xf numFmtId="0" fontId="6" fillId="0" borderId="21" xfId="0" applyFont="1" applyBorder="1" applyAlignment="1" quotePrefix="1">
      <alignment horizontal="center"/>
    </xf>
    <xf numFmtId="0" fontId="17" fillId="0" borderId="30" xfId="0" applyFont="1" applyBorder="1" applyAlignment="1" quotePrefix="1">
      <alignment horizontal="center"/>
    </xf>
    <xf numFmtId="0" fontId="17" fillId="0" borderId="16" xfId="0" applyFont="1" applyBorder="1" applyAlignment="1" quotePrefix="1">
      <alignment horizontal="center"/>
    </xf>
    <xf numFmtId="0" fontId="17" fillId="0" borderId="15" xfId="0" applyFont="1" applyBorder="1" applyAlignment="1" quotePrefix="1">
      <alignment horizontal="center"/>
    </xf>
    <xf numFmtId="0" fontId="17" fillId="0" borderId="22" xfId="0" applyFont="1" applyBorder="1" applyAlignment="1" quotePrefix="1">
      <alignment horizontal="center"/>
    </xf>
    <xf numFmtId="0" fontId="17" fillId="0" borderId="0" xfId="0" applyFont="1" applyBorder="1" applyAlignment="1" quotePrefix="1">
      <alignment horizontal="center"/>
    </xf>
    <xf numFmtId="0" fontId="17" fillId="0" borderId="4" xfId="0" applyFont="1" applyBorder="1" applyAlignment="1" quotePrefix="1">
      <alignment horizontal="center"/>
    </xf>
    <xf numFmtId="0" fontId="17" fillId="0" borderId="31" xfId="0" applyFont="1" applyBorder="1" applyAlignment="1" quotePrefix="1">
      <alignment horizontal="center"/>
    </xf>
    <xf numFmtId="0" fontId="17" fillId="0" borderId="3" xfId="0" applyFont="1" applyBorder="1" applyAlignment="1" quotePrefix="1">
      <alignment horizontal="center"/>
    </xf>
    <xf numFmtId="0" fontId="17" fillId="0" borderId="2" xfId="0" applyFont="1" applyBorder="1" applyAlignment="1" quotePrefix="1">
      <alignment horizontal="center"/>
    </xf>
    <xf numFmtId="3" fontId="17" fillId="0" borderId="30" xfId="0" applyNumberFormat="1" applyFont="1" applyBorder="1" applyAlignment="1">
      <alignment horizontal="center"/>
    </xf>
    <xf numFmtId="3" fontId="17" fillId="0" borderId="24" xfId="0" applyNumberFormat="1" applyFont="1" applyBorder="1" applyAlignment="1">
      <alignment horizontal="center"/>
    </xf>
    <xf numFmtId="3" fontId="17" fillId="0" borderId="22" xfId="0" applyNumberFormat="1" applyFont="1" applyBorder="1" applyAlignment="1">
      <alignment horizontal="center"/>
    </xf>
    <xf numFmtId="3" fontId="17" fillId="0" borderId="19" xfId="0" applyNumberFormat="1" applyFont="1" applyBorder="1" applyAlignment="1">
      <alignment horizontal="center"/>
    </xf>
    <xf numFmtId="3" fontId="17" fillId="0" borderId="31" xfId="0" applyNumberFormat="1" applyFont="1" applyBorder="1" applyAlignment="1">
      <alignment horizontal="center"/>
    </xf>
    <xf numFmtId="3" fontId="17" fillId="0" borderId="27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3" fontId="12" fillId="0" borderId="33" xfId="0" applyNumberFormat="1" applyFont="1" applyBorder="1" applyAlignment="1">
      <alignment horizontal="center"/>
    </xf>
    <xf numFmtId="3" fontId="12" fillId="0" borderId="34" xfId="0" applyNumberFormat="1" applyFont="1" applyBorder="1" applyAlignment="1">
      <alignment horizontal="center"/>
    </xf>
    <xf numFmtId="3" fontId="12" fillId="0" borderId="23" xfId="0" applyNumberFormat="1" applyFont="1" applyBorder="1" applyAlignment="1">
      <alignment horizontal="center"/>
    </xf>
    <xf numFmtId="0" fontId="7" fillId="0" borderId="0" xfId="0" applyFont="1" applyAlignment="1">
      <alignment textRotation="255"/>
    </xf>
    <xf numFmtId="0" fontId="6" fillId="0" borderId="6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22" fillId="0" borderId="15" xfId="0" applyNumberFormat="1" applyFont="1" applyBorder="1" applyAlignment="1" quotePrefix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3" fontId="12" fillId="0" borderId="24" xfId="0" applyNumberFormat="1" applyFont="1" applyBorder="1" applyAlignment="1" quotePrefix="1">
      <alignment horizontal="center"/>
    </xf>
    <xf numFmtId="167" fontId="12" fillId="0" borderId="12" xfId="0" applyNumberFormat="1" applyFont="1" applyBorder="1" applyAlignment="1" quotePrefix="1">
      <alignment horizontal="center"/>
    </xf>
    <xf numFmtId="167" fontId="7" fillId="0" borderId="0" xfId="0" applyNumberFormat="1" applyFont="1" applyAlignment="1">
      <alignment/>
    </xf>
    <xf numFmtId="0" fontId="42" fillId="0" borderId="0" xfId="0" applyFont="1" applyAlignment="1">
      <alignment horizontal="left"/>
    </xf>
    <xf numFmtId="167" fontId="12" fillId="0" borderId="1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9" fontId="7" fillId="0" borderId="0" xfId="0" applyNumberFormat="1" applyFont="1" applyAlignment="1">
      <alignment/>
    </xf>
    <xf numFmtId="4" fontId="12" fillId="0" borderId="0" xfId="0" applyNumberFormat="1" applyFont="1" applyAlignment="1">
      <alignment horizontal="center"/>
    </xf>
    <xf numFmtId="0" fontId="4" fillId="0" borderId="19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9" fontId="12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6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4" xfId="0" applyFont="1" applyBorder="1" applyAlignment="1">
      <alignment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2" fontId="12" fillId="0" borderId="0" xfId="0" applyNumberFormat="1" applyFont="1" applyAlignment="1">
      <alignment horizontal="left"/>
    </xf>
    <xf numFmtId="0" fontId="12" fillId="0" borderId="0" xfId="0" applyFont="1" applyBorder="1" applyAlignment="1">
      <alignment horizontal="right"/>
    </xf>
    <xf numFmtId="2" fontId="12" fillId="0" borderId="0" xfId="0" applyNumberFormat="1" applyFont="1" applyAlignment="1">
      <alignment horizontal="center"/>
    </xf>
    <xf numFmtId="1" fontId="12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15" xfId="0" applyFont="1" applyBorder="1" applyAlignment="1">
      <alignment horizontal="center"/>
    </xf>
    <xf numFmtId="0" fontId="6" fillId="0" borderId="1" xfId="0" applyFont="1" applyBorder="1" applyAlignment="1">
      <alignment/>
    </xf>
    <xf numFmtId="2" fontId="6" fillId="0" borderId="24" xfId="0" applyNumberFormat="1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2" fontId="6" fillId="0" borderId="35" xfId="0" applyNumberFormat="1" applyFont="1" applyBorder="1" applyAlignment="1" quotePrefix="1">
      <alignment horizontal="center"/>
    </xf>
    <xf numFmtId="165" fontId="6" fillId="0" borderId="23" xfId="0" applyNumberFormat="1" applyFont="1" applyBorder="1" applyAlignment="1" quotePrefix="1">
      <alignment horizontal="center"/>
    </xf>
    <xf numFmtId="4" fontId="6" fillId="0" borderId="36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4" fontId="12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11" fillId="0" borderId="10" xfId="0" applyFont="1" applyBorder="1" applyAlignment="1">
      <alignment horizontal="center"/>
    </xf>
    <xf numFmtId="0" fontId="6" fillId="0" borderId="30" xfId="0" applyFont="1" applyBorder="1" applyAlignment="1" quotePrefix="1">
      <alignment horizontal="center"/>
    </xf>
    <xf numFmtId="0" fontId="6" fillId="0" borderId="16" xfId="0" applyFont="1" applyBorder="1" applyAlignment="1" quotePrefix="1">
      <alignment horizontal="center"/>
    </xf>
    <xf numFmtId="0" fontId="6" fillId="0" borderId="15" xfId="0" applyFont="1" applyBorder="1" applyAlignment="1" quotePrefix="1">
      <alignment horizontal="center"/>
    </xf>
    <xf numFmtId="0" fontId="6" fillId="0" borderId="22" xfId="0" applyFont="1" applyBorder="1" applyAlignment="1" quotePrefix="1">
      <alignment horizontal="center"/>
    </xf>
    <xf numFmtId="0" fontId="6" fillId="0" borderId="0" xfId="0" applyFont="1" applyBorder="1" applyAlignment="1" quotePrefix="1">
      <alignment horizontal="center"/>
    </xf>
    <xf numFmtId="0" fontId="6" fillId="0" borderId="4" xfId="0" applyFont="1" applyBorder="1" applyAlignment="1" quotePrefix="1">
      <alignment horizontal="center"/>
    </xf>
    <xf numFmtId="0" fontId="20" fillId="0" borderId="2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4" fontId="6" fillId="0" borderId="33" xfId="0" applyNumberFormat="1" applyFont="1" applyBorder="1" applyAlignment="1">
      <alignment horizontal="center"/>
    </xf>
    <xf numFmtId="4" fontId="6" fillId="0" borderId="23" xfId="0" applyNumberFormat="1" applyFont="1" applyBorder="1" applyAlignment="1">
      <alignment horizontal="center"/>
    </xf>
    <xf numFmtId="4" fontId="6" fillId="0" borderId="34" xfId="0" applyNumberFormat="1" applyFont="1" applyBorder="1" applyAlignment="1">
      <alignment horizontal="center"/>
    </xf>
    <xf numFmtId="3" fontId="6" fillId="0" borderId="31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0" fontId="6" fillId="0" borderId="31" xfId="0" applyFont="1" applyBorder="1" applyAlignment="1" quotePrefix="1">
      <alignment horizontal="center"/>
    </xf>
    <xf numFmtId="0" fontId="6" fillId="0" borderId="3" xfId="0" applyFont="1" applyBorder="1" applyAlignment="1" quotePrefix="1">
      <alignment horizontal="center"/>
    </xf>
    <xf numFmtId="0" fontId="6" fillId="0" borderId="2" xfId="0" applyFont="1" applyBorder="1" applyAlignment="1" quotePrefix="1">
      <alignment horizontal="center"/>
    </xf>
    <xf numFmtId="165" fontId="8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left"/>
    </xf>
    <xf numFmtId="3" fontId="6" fillId="0" borderId="3" xfId="0" applyNumberFormat="1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1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3" fontId="6" fillId="0" borderId="30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32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7" fillId="0" borderId="11" xfId="0" applyFont="1" applyBorder="1" applyAlignment="1">
      <alignment horizontal="right"/>
    </xf>
    <xf numFmtId="0" fontId="11" fillId="0" borderId="6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38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3" fillId="0" borderId="5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3" fillId="0" borderId="6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25" fillId="0" borderId="30" xfId="0" applyNumberFormat="1" applyFont="1" applyBorder="1" applyAlignment="1">
      <alignment horizontal="center"/>
    </xf>
    <xf numFmtId="3" fontId="25" fillId="0" borderId="24" xfId="0" applyNumberFormat="1" applyFont="1" applyBorder="1" applyAlignment="1">
      <alignment horizontal="center"/>
    </xf>
    <xf numFmtId="0" fontId="25" fillId="0" borderId="30" xfId="0" applyFont="1" applyBorder="1" applyAlignment="1" quotePrefix="1">
      <alignment horizontal="center"/>
    </xf>
    <xf numFmtId="0" fontId="25" fillId="0" borderId="2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 horizontal="center"/>
    </xf>
    <xf numFmtId="165" fontId="6" fillId="0" borderId="15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12" fillId="0" borderId="30" xfId="0" applyNumberFormat="1" applyFont="1" applyBorder="1" applyAlignment="1">
      <alignment horizontal="center"/>
    </xf>
    <xf numFmtId="3" fontId="12" fillId="0" borderId="24" xfId="0" applyNumberFormat="1" applyFont="1" applyBorder="1" applyAlignment="1">
      <alignment horizontal="center"/>
    </xf>
    <xf numFmtId="0" fontId="3" fillId="0" borderId="30" xfId="0" applyFont="1" applyBorder="1" applyAlignment="1" quotePrefix="1">
      <alignment horizontal="center"/>
    </xf>
    <xf numFmtId="0" fontId="21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17" fillId="0" borderId="0" xfId="0" applyNumberFormat="1" applyFont="1" applyBorder="1" applyAlignment="1">
      <alignment horizontal="center"/>
    </xf>
    <xf numFmtId="3" fontId="17" fillId="0" borderId="32" xfId="0" applyNumberFormat="1" applyFont="1" applyBorder="1" applyAlignment="1">
      <alignment horizontal="center"/>
    </xf>
    <xf numFmtId="165" fontId="17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3" fontId="17" fillId="0" borderId="11" xfId="0" applyNumberFormat="1" applyFont="1" applyBorder="1" applyAlignment="1">
      <alignment horizontal="center"/>
    </xf>
    <xf numFmtId="0" fontId="4" fillId="0" borderId="32" xfId="0" applyFont="1" applyBorder="1" applyAlignment="1">
      <alignment horizontal="right"/>
    </xf>
    <xf numFmtId="0" fontId="6" fillId="0" borderId="37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14" fillId="0" borderId="48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168" fontId="7" fillId="0" borderId="22" xfId="0" applyNumberFormat="1" applyFont="1" applyBorder="1" applyAlignment="1">
      <alignment horizontal="center"/>
    </xf>
    <xf numFmtId="168" fontId="7" fillId="0" borderId="19" xfId="0" applyNumberFormat="1" applyFont="1" applyBorder="1" applyAlignment="1">
      <alignment horizontal="center"/>
    </xf>
    <xf numFmtId="168" fontId="22" fillId="0" borderId="30" xfId="0" applyNumberFormat="1" applyFont="1" applyBorder="1" applyAlignment="1">
      <alignment horizontal="center"/>
    </xf>
    <xf numFmtId="168" fontId="22" fillId="0" borderId="24" xfId="0" applyNumberFormat="1" applyFont="1" applyBorder="1" applyAlignment="1">
      <alignment horizontal="center"/>
    </xf>
    <xf numFmtId="3" fontId="22" fillId="0" borderId="30" xfId="0" applyNumberFormat="1" applyFont="1" applyBorder="1" applyAlignment="1" quotePrefix="1">
      <alignment horizontal="center"/>
    </xf>
    <xf numFmtId="3" fontId="22" fillId="0" borderId="24" xfId="0" applyNumberFormat="1" applyFont="1" applyBorder="1" applyAlignment="1">
      <alignment horizontal="center"/>
    </xf>
    <xf numFmtId="167" fontId="7" fillId="0" borderId="3" xfId="0" applyNumberFormat="1" applyFont="1" applyBorder="1" applyAlignment="1">
      <alignment horizontal="center"/>
    </xf>
    <xf numFmtId="167" fontId="7" fillId="0" borderId="2" xfId="0" applyNumberFormat="1" applyFont="1" applyBorder="1" applyAlignment="1">
      <alignment horizontal="center"/>
    </xf>
    <xf numFmtId="167" fontId="12" fillId="0" borderId="22" xfId="0" applyNumberFormat="1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167" fontId="12" fillId="0" borderId="4" xfId="0" applyNumberFormat="1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167" fontId="12" fillId="0" borderId="16" xfId="0" applyNumberFormat="1" applyFont="1" applyBorder="1" applyAlignment="1" quotePrefix="1">
      <alignment horizontal="center"/>
    </xf>
    <xf numFmtId="167" fontId="12" fillId="0" borderId="24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4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167" fontId="12" fillId="0" borderId="0" xfId="0" applyNumberFormat="1" applyFont="1" applyAlignment="1">
      <alignment horizontal="center"/>
    </xf>
    <xf numFmtId="168" fontId="12" fillId="0" borderId="30" xfId="0" applyNumberFormat="1" applyFont="1" applyBorder="1" applyAlignment="1">
      <alignment horizontal="center"/>
    </xf>
    <xf numFmtId="168" fontId="12" fillId="0" borderId="24" xfId="0" applyNumberFormat="1" applyFont="1" applyBorder="1" applyAlignment="1">
      <alignment horizontal="center"/>
    </xf>
    <xf numFmtId="3" fontId="12" fillId="0" borderId="30" xfId="0" applyNumberFormat="1" applyFont="1" applyBorder="1" applyAlignment="1" quotePrefix="1">
      <alignment horizontal="center"/>
    </xf>
    <xf numFmtId="0" fontId="12" fillId="0" borderId="0" xfId="0" applyFont="1" applyAlignment="1">
      <alignment horizontal="left"/>
    </xf>
    <xf numFmtId="169" fontId="7" fillId="0" borderId="0" xfId="0" applyNumberFormat="1" applyFont="1" applyAlignment="1">
      <alignment horizontal="center"/>
    </xf>
    <xf numFmtId="167" fontId="12" fillId="0" borderId="0" xfId="0" applyNumberFormat="1" applyFont="1" applyAlignment="1" quotePrefix="1">
      <alignment horizontal="left"/>
    </xf>
    <xf numFmtId="167" fontId="12" fillId="0" borderId="0" xfId="0" applyNumberFormat="1" applyFont="1" applyAlignment="1">
      <alignment horizontal="left"/>
    </xf>
    <xf numFmtId="167" fontId="12" fillId="0" borderId="0" xfId="0" applyNumberFormat="1" applyFont="1" applyBorder="1" applyAlignment="1">
      <alignment horizontal="left"/>
    </xf>
    <xf numFmtId="4" fontId="12" fillId="0" borderId="0" xfId="0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 </a:t>
            </a: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Показатели структуры розничного товарооборота в отчетном периоде </a:t>
            </a:r>
          </a:p>
        </c:rich>
      </c:tx>
      <c:layout>
        <c:manualLayout>
          <c:xMode val="factor"/>
          <c:yMode val="factor"/>
          <c:x val="0.00375"/>
          <c:y val="0.01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525"/>
          <c:y val="0.29075"/>
          <c:w val="0.62925"/>
          <c:h val="0.45825"/>
        </c:manualLayout>
      </c:layout>
      <c:pie3DChart>
        <c:varyColors val="1"/>
        <c:ser>
          <c:idx val="0"/>
          <c:order val="0"/>
          <c:tx>
            <c:strRef>
              <c:f>'Диагр. 2'!$F$3:$F$4</c:f>
              <c:strCache>
                <c:ptCount val="1"/>
                <c:pt idx="0">
                  <c:v>второй период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600" b="1" i="1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'Диагр. 2'!$A$5:$A$6</c:f>
              <c:strCache/>
            </c:strRef>
          </c:cat>
          <c:val>
            <c:numRef>
              <c:f>'Диагр. 2'!$F$5:$F$6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latin typeface="Arial Cyr"/>
                <a:ea typeface="Arial Cyr"/>
                <a:cs typeface="Arial Cyr"/>
              </a:defRPr>
            </a:pPr>
          </a:p>
        </c:txPr>
      </c:legendEntry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latin typeface="Arial Cyr"/>
                <a:ea typeface="Arial Cyr"/>
                <a:cs typeface="Arial Cyr"/>
              </a:defRPr>
            </a:pPr>
          </a:p>
        </c:txPr>
      </c:legendEntry>
      <c:layout>
        <c:manualLayout>
          <c:xMode val="edge"/>
          <c:yMode val="edge"/>
          <c:x val="0.244"/>
          <c:y val="0.8085"/>
          <c:w val="0.638"/>
          <c:h val="0.135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yr"/>
                <a:ea typeface="Arial Cyr"/>
                <a:cs typeface="Arial Cyr"/>
              </a:rPr>
              <a:t>Изменение показателей структуры товарооборота в отчетном периоде по сравнению с базисным</a:t>
            </a:r>
          </a:p>
        </c:rich>
      </c:tx>
      <c:layout>
        <c:manualLayout>
          <c:xMode val="factor"/>
          <c:yMode val="factor"/>
          <c:x val="0.0035"/>
          <c:y val="0.03225"/>
        </c:manualLayout>
      </c:layout>
      <c:spPr>
        <a:noFill/>
        <a:ln>
          <a:noFill/>
        </a:ln>
      </c:spPr>
    </c:title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259"/>
          <c:y val="0.376"/>
          <c:w val="0.43875"/>
          <c:h val="0.32425"/>
        </c:manualLayout>
      </c:layout>
      <c:pie3DChart>
        <c:varyColors val="1"/>
        <c:ser>
          <c:idx val="0"/>
          <c:order val="0"/>
          <c:tx>
            <c:strRef>
              <c:f>'Диагр. 2'!$G$2:$G$4</c:f>
              <c:strCache>
                <c:ptCount val="1"/>
                <c:pt idx="0">
                  <c:v>Изменение показателей структуры</c:v>
                </c:pt>
              </c:strCache>
            </c:strRef>
          </c:tx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625" b="1" i="1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625" b="1" i="1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625" b="1" i="1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'Диагр. 2'!$A$5:$A$6</c:f>
              <c:strCache/>
            </c:strRef>
          </c:cat>
          <c:val>
            <c:numRef>
              <c:f>'Диагр. 2'!$G$5:$G$6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775"/>
          <c:y val="0.77625"/>
        </c:manualLayout>
      </c:layout>
      <c:overlay val="0"/>
      <c:txPr>
        <a:bodyPr vert="horz" rot="0"/>
        <a:lstStyle/>
        <a:p>
          <a:pPr>
            <a:defRPr lang="en-US" cap="none" sz="1125" b="1" i="0" u="none" baseline="0"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 Показатели структуры розничного товарооборота в базисном периоде</a:t>
            </a:r>
          </a:p>
        </c:rich>
      </c:tx>
      <c:layout>
        <c:manualLayout>
          <c:xMode val="factor"/>
          <c:yMode val="factor"/>
          <c:x val="-0.04775"/>
          <c:y val="0.01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475"/>
          <c:y val="0.28425"/>
          <c:w val="0.6105"/>
          <c:h val="0.416"/>
        </c:manualLayout>
      </c:layout>
      <c:pie3DChart>
        <c:varyColors val="1"/>
        <c:ser>
          <c:idx val="0"/>
          <c:order val="0"/>
          <c:tx>
            <c:strRef>
              <c:f>'Диагр. 2'!$B$3:$B$4</c:f>
              <c:strCache>
                <c:ptCount val="1"/>
                <c:pt idx="0">
                  <c:v>первый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1" i="1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1" i="1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600" b="1" i="1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'Диагр. 2'!$A$5:$A$6</c:f>
              <c:strCache/>
            </c:strRef>
          </c:cat>
          <c:val>
            <c:numRef>
              <c:f>'Диагр. 2'!$B$5:$B$6</c:f>
            </c:numRef>
          </c:val>
        </c:ser>
        <c:ser>
          <c:idx val="2"/>
          <c:order val="1"/>
          <c:tx>
            <c:strRef>
              <c:f>'Диагр. 2'!$C$3:$C$4</c:f>
              <c:strCache>
                <c:ptCount val="1"/>
                <c:pt idx="0">
                  <c:v>второй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'Диагр. 2'!$A$5:$A$6</c:f>
              <c:strCache/>
            </c:strRef>
          </c:cat>
          <c:val>
            <c:numRef>
              <c:f>'Диагр. 2'!$C$5:$C$6</c:f>
            </c:numRef>
          </c:val>
        </c:ser>
        <c:ser>
          <c:idx val="3"/>
          <c:order val="2"/>
          <c:tx>
            <c:strRef>
              <c:f>'Диагр. 2'!$D$3:$D$4</c:f>
              <c:strCache>
                <c:ptCount val="1"/>
                <c:pt idx="0">
                  <c:v> прироста,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'Диагр. 2'!$A$5:$A$6</c:f>
              <c:strCache/>
            </c:strRef>
          </c:cat>
          <c:val>
            <c:numRef>
              <c:f>'Диагр. 2'!$D$5:$D$6</c:f>
            </c:numRef>
          </c:val>
        </c:ser>
        <c:ser>
          <c:idx val="1"/>
          <c:order val="3"/>
          <c:tx>
            <c:strRef>
              <c:f>'Диагр. 2'!$E$3:$E$4</c:f>
              <c:strCache>
                <c:ptCount val="1"/>
                <c:pt idx="0">
                  <c:v> прироста,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1" i="1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600" b="1" i="1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'Диагр. 2'!$A$5:$A$6</c:f>
              <c:strCache/>
            </c:strRef>
          </c:cat>
          <c:val>
            <c:numRef>
              <c:f>'Диагр. 2'!$E$5:$E$6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14</xdr:row>
      <xdr:rowOff>19050</xdr:rowOff>
    </xdr:from>
    <xdr:to>
      <xdr:col>0</xdr:col>
      <xdr:colOff>990600</xdr:colOff>
      <xdr:row>14</xdr:row>
      <xdr:rowOff>19050</xdr:rowOff>
    </xdr:to>
    <xdr:sp>
      <xdr:nvSpPr>
        <xdr:cNvPr id="1" name="Line 1"/>
        <xdr:cNvSpPr>
          <a:spLocks/>
        </xdr:cNvSpPr>
      </xdr:nvSpPr>
      <xdr:spPr>
        <a:xfrm>
          <a:off x="762000" y="33718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22</xdr:row>
      <xdr:rowOff>66675</xdr:rowOff>
    </xdr:from>
    <xdr:to>
      <xdr:col>0</xdr:col>
      <xdr:colOff>209550</xdr:colOff>
      <xdr:row>23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5250" y="4743450"/>
          <a:ext cx="104775" cy="1619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25</xdr:row>
      <xdr:rowOff>66675</xdr:rowOff>
    </xdr:from>
    <xdr:to>
      <xdr:col>0</xdr:col>
      <xdr:colOff>209550</xdr:colOff>
      <xdr:row>26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5250" y="5324475"/>
          <a:ext cx="104775" cy="1619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847725</xdr:colOff>
      <xdr:row>25</xdr:row>
      <xdr:rowOff>219075</xdr:rowOff>
    </xdr:from>
    <xdr:to>
      <xdr:col>0</xdr:col>
      <xdr:colOff>1752600</xdr:colOff>
      <xdr:row>25</xdr:row>
      <xdr:rowOff>219075</xdr:rowOff>
    </xdr:to>
    <xdr:sp>
      <xdr:nvSpPr>
        <xdr:cNvPr id="4" name="Line 4"/>
        <xdr:cNvSpPr>
          <a:spLocks/>
        </xdr:cNvSpPr>
      </xdr:nvSpPr>
      <xdr:spPr>
        <a:xfrm>
          <a:off x="847725" y="547687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1781175</xdr:colOff>
      <xdr:row>22</xdr:row>
      <xdr:rowOff>0</xdr:rowOff>
    </xdr:from>
    <xdr:to>
      <xdr:col>0</xdr:col>
      <xdr:colOff>2038350</xdr:colOff>
      <xdr:row>23</xdr:row>
      <xdr:rowOff>28575</xdr:rowOff>
    </xdr:to>
    <xdr:sp>
      <xdr:nvSpPr>
        <xdr:cNvPr id="5" name="AutoShape 5"/>
        <xdr:cNvSpPr>
          <a:spLocks/>
        </xdr:cNvSpPr>
      </xdr:nvSpPr>
      <xdr:spPr>
        <a:xfrm rot="10636421">
          <a:off x="1781175" y="4676775"/>
          <a:ext cx="247650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0</xdr:col>
      <xdr:colOff>762000</xdr:colOff>
      <xdr:row>22</xdr:row>
      <xdr:rowOff>9525</xdr:rowOff>
    </xdr:from>
    <xdr:to>
      <xdr:col>0</xdr:col>
      <xdr:colOff>1009650</xdr:colOff>
      <xdr:row>23</xdr:row>
      <xdr:rowOff>38100</xdr:rowOff>
    </xdr:to>
    <xdr:sp>
      <xdr:nvSpPr>
        <xdr:cNvPr id="6" name="AutoShape 6"/>
        <xdr:cNvSpPr>
          <a:spLocks/>
        </xdr:cNvSpPr>
      </xdr:nvSpPr>
      <xdr:spPr>
        <a:xfrm rot="10636421">
          <a:off x="762000" y="4686300"/>
          <a:ext cx="247650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0</xdr:col>
      <xdr:colOff>790575</xdr:colOff>
      <xdr:row>24</xdr:row>
      <xdr:rowOff>142875</xdr:rowOff>
    </xdr:from>
    <xdr:to>
      <xdr:col>0</xdr:col>
      <xdr:colOff>1047750</xdr:colOff>
      <xdr:row>26</xdr:row>
      <xdr:rowOff>9525</xdr:rowOff>
    </xdr:to>
    <xdr:sp>
      <xdr:nvSpPr>
        <xdr:cNvPr id="7" name="AutoShape 7"/>
        <xdr:cNvSpPr>
          <a:spLocks/>
        </xdr:cNvSpPr>
      </xdr:nvSpPr>
      <xdr:spPr>
        <a:xfrm rot="10636421">
          <a:off x="790575" y="5267325"/>
          <a:ext cx="247650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0</xdr:col>
      <xdr:colOff>838200</xdr:colOff>
      <xdr:row>26</xdr:row>
      <xdr:rowOff>38100</xdr:rowOff>
    </xdr:from>
    <xdr:to>
      <xdr:col>0</xdr:col>
      <xdr:colOff>1085850</xdr:colOff>
      <xdr:row>27</xdr:row>
      <xdr:rowOff>47625</xdr:rowOff>
    </xdr:to>
    <xdr:sp>
      <xdr:nvSpPr>
        <xdr:cNvPr id="8" name="AutoShape 8"/>
        <xdr:cNvSpPr>
          <a:spLocks/>
        </xdr:cNvSpPr>
      </xdr:nvSpPr>
      <xdr:spPr>
        <a:xfrm rot="10636421">
          <a:off x="838200" y="5553075"/>
          <a:ext cx="247650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0</xdr:col>
      <xdr:colOff>638175</xdr:colOff>
      <xdr:row>13</xdr:row>
      <xdr:rowOff>323850</xdr:rowOff>
    </xdr:from>
    <xdr:to>
      <xdr:col>0</xdr:col>
      <xdr:colOff>1038225</xdr:colOff>
      <xdr:row>13</xdr:row>
      <xdr:rowOff>323850</xdr:rowOff>
    </xdr:to>
    <xdr:sp>
      <xdr:nvSpPr>
        <xdr:cNvPr id="9" name="Line 9"/>
        <xdr:cNvSpPr>
          <a:spLocks/>
        </xdr:cNvSpPr>
      </xdr:nvSpPr>
      <xdr:spPr>
        <a:xfrm flipV="1">
          <a:off x="638175" y="32956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34</xdr:row>
      <xdr:rowOff>0</xdr:rowOff>
    </xdr:from>
    <xdr:to>
      <xdr:col>0</xdr:col>
      <xdr:colOff>123825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238125</xdr:colOff>
      <xdr:row>34</xdr:row>
      <xdr:rowOff>0</xdr:rowOff>
    </xdr:from>
    <xdr:to>
      <xdr:col>0</xdr:col>
      <xdr:colOff>238125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>
          <a:off x="23812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57150</xdr:colOff>
      <xdr:row>37</xdr:row>
      <xdr:rowOff>28575</xdr:rowOff>
    </xdr:from>
    <xdr:to>
      <xdr:col>2</xdr:col>
      <xdr:colOff>219075</xdr:colOff>
      <xdr:row>37</xdr:row>
      <xdr:rowOff>28575</xdr:rowOff>
    </xdr:to>
    <xdr:sp>
      <xdr:nvSpPr>
        <xdr:cNvPr id="3" name="Line 3"/>
        <xdr:cNvSpPr>
          <a:spLocks/>
        </xdr:cNvSpPr>
      </xdr:nvSpPr>
      <xdr:spPr>
        <a:xfrm>
          <a:off x="2286000" y="75438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438150</xdr:colOff>
      <xdr:row>36</xdr:row>
      <xdr:rowOff>85725</xdr:rowOff>
    </xdr:from>
    <xdr:to>
      <xdr:col>4</xdr:col>
      <xdr:colOff>647700</xdr:colOff>
      <xdr:row>36</xdr:row>
      <xdr:rowOff>85725</xdr:rowOff>
    </xdr:to>
    <xdr:sp>
      <xdr:nvSpPr>
        <xdr:cNvPr id="4" name="Line 4"/>
        <xdr:cNvSpPr>
          <a:spLocks/>
        </xdr:cNvSpPr>
      </xdr:nvSpPr>
      <xdr:spPr>
        <a:xfrm>
          <a:off x="3771900" y="72771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38</xdr:row>
      <xdr:rowOff>66675</xdr:rowOff>
    </xdr:from>
    <xdr:to>
      <xdr:col>0</xdr:col>
      <xdr:colOff>247650</xdr:colOff>
      <xdr:row>38</xdr:row>
      <xdr:rowOff>66675</xdr:rowOff>
    </xdr:to>
    <xdr:sp>
      <xdr:nvSpPr>
        <xdr:cNvPr id="5" name="Line 5"/>
        <xdr:cNvSpPr>
          <a:spLocks/>
        </xdr:cNvSpPr>
      </xdr:nvSpPr>
      <xdr:spPr>
        <a:xfrm>
          <a:off x="28575" y="78295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40</xdr:row>
      <xdr:rowOff>66675</xdr:rowOff>
    </xdr:from>
    <xdr:to>
      <xdr:col>0</xdr:col>
      <xdr:colOff>276225</xdr:colOff>
      <xdr:row>40</xdr:row>
      <xdr:rowOff>66675</xdr:rowOff>
    </xdr:to>
    <xdr:sp>
      <xdr:nvSpPr>
        <xdr:cNvPr id="6" name="Line 6"/>
        <xdr:cNvSpPr>
          <a:spLocks/>
        </xdr:cNvSpPr>
      </xdr:nvSpPr>
      <xdr:spPr>
        <a:xfrm>
          <a:off x="57150" y="8324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42</xdr:row>
      <xdr:rowOff>66675</xdr:rowOff>
    </xdr:from>
    <xdr:to>
      <xdr:col>0</xdr:col>
      <xdr:colOff>276225</xdr:colOff>
      <xdr:row>42</xdr:row>
      <xdr:rowOff>66675</xdr:rowOff>
    </xdr:to>
    <xdr:sp>
      <xdr:nvSpPr>
        <xdr:cNvPr id="7" name="Line 7"/>
        <xdr:cNvSpPr>
          <a:spLocks/>
        </xdr:cNvSpPr>
      </xdr:nvSpPr>
      <xdr:spPr>
        <a:xfrm>
          <a:off x="57150" y="8801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44</xdr:row>
      <xdr:rowOff>66675</xdr:rowOff>
    </xdr:from>
    <xdr:to>
      <xdr:col>0</xdr:col>
      <xdr:colOff>247650</xdr:colOff>
      <xdr:row>44</xdr:row>
      <xdr:rowOff>66675</xdr:rowOff>
    </xdr:to>
    <xdr:sp>
      <xdr:nvSpPr>
        <xdr:cNvPr id="8" name="Line 8"/>
        <xdr:cNvSpPr>
          <a:spLocks/>
        </xdr:cNvSpPr>
      </xdr:nvSpPr>
      <xdr:spPr>
        <a:xfrm>
          <a:off x="28575" y="93535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39</xdr:row>
      <xdr:rowOff>0</xdr:rowOff>
    </xdr:from>
    <xdr:to>
      <xdr:col>0</xdr:col>
      <xdr:colOff>123825</xdr:colOff>
      <xdr:row>39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1017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238125</xdr:colOff>
      <xdr:row>39</xdr:row>
      <xdr:rowOff>0</xdr:rowOff>
    </xdr:from>
    <xdr:to>
      <xdr:col>0</xdr:col>
      <xdr:colOff>238125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>
          <a:off x="238125" y="1017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714375</xdr:colOff>
      <xdr:row>1</xdr:row>
      <xdr:rowOff>38100</xdr:rowOff>
    </xdr:from>
    <xdr:to>
      <xdr:col>9</xdr:col>
      <xdr:colOff>714375</xdr:colOff>
      <xdr:row>1</xdr:row>
      <xdr:rowOff>38100</xdr:rowOff>
    </xdr:to>
    <xdr:sp>
      <xdr:nvSpPr>
        <xdr:cNvPr id="3" name="Line 3"/>
        <xdr:cNvSpPr>
          <a:spLocks/>
        </xdr:cNvSpPr>
      </xdr:nvSpPr>
      <xdr:spPr>
        <a:xfrm>
          <a:off x="5048250" y="2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</xdr:row>
      <xdr:rowOff>38100</xdr:rowOff>
    </xdr:from>
    <xdr:to>
      <xdr:col>11</xdr:col>
      <xdr:colOff>0</xdr:colOff>
      <xdr:row>1</xdr:row>
      <xdr:rowOff>38100</xdr:rowOff>
    </xdr:to>
    <xdr:sp>
      <xdr:nvSpPr>
        <xdr:cNvPr id="4" name="Line 4"/>
        <xdr:cNvSpPr>
          <a:spLocks/>
        </xdr:cNvSpPr>
      </xdr:nvSpPr>
      <xdr:spPr>
        <a:xfrm>
          <a:off x="5676900" y="2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219075</xdr:colOff>
      <xdr:row>21</xdr:row>
      <xdr:rowOff>95250</xdr:rowOff>
    </xdr:from>
    <xdr:to>
      <xdr:col>2</xdr:col>
      <xdr:colOff>381000</xdr:colOff>
      <xdr:row>21</xdr:row>
      <xdr:rowOff>95250</xdr:rowOff>
    </xdr:to>
    <xdr:sp>
      <xdr:nvSpPr>
        <xdr:cNvPr id="5" name="Line 5"/>
        <xdr:cNvSpPr>
          <a:spLocks/>
        </xdr:cNvSpPr>
      </xdr:nvSpPr>
      <xdr:spPr>
        <a:xfrm>
          <a:off x="1057275" y="48577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142875</xdr:colOff>
      <xdr:row>20</xdr:row>
      <xdr:rowOff>57150</xdr:rowOff>
    </xdr:from>
    <xdr:to>
      <xdr:col>0</xdr:col>
      <xdr:colOff>361950</xdr:colOff>
      <xdr:row>20</xdr:row>
      <xdr:rowOff>57150</xdr:rowOff>
    </xdr:to>
    <xdr:sp>
      <xdr:nvSpPr>
        <xdr:cNvPr id="6" name="Line 6"/>
        <xdr:cNvSpPr>
          <a:spLocks/>
        </xdr:cNvSpPr>
      </xdr:nvSpPr>
      <xdr:spPr>
        <a:xfrm>
          <a:off x="142875" y="4495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21</xdr:row>
      <xdr:rowOff>9525</xdr:rowOff>
    </xdr:from>
    <xdr:to>
      <xdr:col>2</xdr:col>
      <xdr:colOff>619125</xdr:colOff>
      <xdr:row>21</xdr:row>
      <xdr:rowOff>9525</xdr:rowOff>
    </xdr:to>
    <xdr:sp>
      <xdr:nvSpPr>
        <xdr:cNvPr id="7" name="Line 7"/>
        <xdr:cNvSpPr>
          <a:spLocks/>
        </xdr:cNvSpPr>
      </xdr:nvSpPr>
      <xdr:spPr>
        <a:xfrm>
          <a:off x="781050" y="47720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161925</xdr:colOff>
      <xdr:row>20</xdr:row>
      <xdr:rowOff>85725</xdr:rowOff>
    </xdr:from>
    <xdr:to>
      <xdr:col>2</xdr:col>
      <xdr:colOff>171450</xdr:colOff>
      <xdr:row>20</xdr:row>
      <xdr:rowOff>304800</xdr:rowOff>
    </xdr:to>
    <xdr:sp>
      <xdr:nvSpPr>
        <xdr:cNvPr id="8" name="AutoShape 8"/>
        <xdr:cNvSpPr>
          <a:spLocks/>
        </xdr:cNvSpPr>
      </xdr:nvSpPr>
      <xdr:spPr>
        <a:xfrm rot="10636421">
          <a:off x="819150" y="4524375"/>
          <a:ext cx="190500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1</xdr:col>
      <xdr:colOff>142875</xdr:colOff>
      <xdr:row>21</xdr:row>
      <xdr:rowOff>28575</xdr:rowOff>
    </xdr:from>
    <xdr:to>
      <xdr:col>2</xdr:col>
      <xdr:colOff>152400</xdr:colOff>
      <xdr:row>22</xdr:row>
      <xdr:rowOff>0</xdr:rowOff>
    </xdr:to>
    <xdr:sp>
      <xdr:nvSpPr>
        <xdr:cNvPr id="9" name="AutoShape 9"/>
        <xdr:cNvSpPr>
          <a:spLocks/>
        </xdr:cNvSpPr>
      </xdr:nvSpPr>
      <xdr:spPr>
        <a:xfrm rot="10636421">
          <a:off x="800100" y="4791075"/>
          <a:ext cx="190500" cy="266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4</xdr:col>
      <xdr:colOff>600075</xdr:colOff>
      <xdr:row>20</xdr:row>
      <xdr:rowOff>114300</xdr:rowOff>
    </xdr:from>
    <xdr:to>
      <xdr:col>4</xdr:col>
      <xdr:colOff>695325</xdr:colOff>
      <xdr:row>20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2305050" y="45529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57150</xdr:colOff>
      <xdr:row>20</xdr:row>
      <xdr:rowOff>85725</xdr:rowOff>
    </xdr:from>
    <xdr:to>
      <xdr:col>4</xdr:col>
      <xdr:colOff>247650</xdr:colOff>
      <xdr:row>20</xdr:row>
      <xdr:rowOff>304800</xdr:rowOff>
    </xdr:to>
    <xdr:sp>
      <xdr:nvSpPr>
        <xdr:cNvPr id="11" name="AutoShape 11"/>
        <xdr:cNvSpPr>
          <a:spLocks/>
        </xdr:cNvSpPr>
      </xdr:nvSpPr>
      <xdr:spPr>
        <a:xfrm rot="10636421">
          <a:off x="1762125" y="4524375"/>
          <a:ext cx="200025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4</xdr:col>
      <xdr:colOff>85725</xdr:colOff>
      <xdr:row>21</xdr:row>
      <xdr:rowOff>28575</xdr:rowOff>
    </xdr:from>
    <xdr:to>
      <xdr:col>4</xdr:col>
      <xdr:colOff>285750</xdr:colOff>
      <xdr:row>21</xdr:row>
      <xdr:rowOff>247650</xdr:rowOff>
    </xdr:to>
    <xdr:sp>
      <xdr:nvSpPr>
        <xdr:cNvPr id="12" name="AutoShape 12"/>
        <xdr:cNvSpPr>
          <a:spLocks/>
        </xdr:cNvSpPr>
      </xdr:nvSpPr>
      <xdr:spPr>
        <a:xfrm rot="10636421">
          <a:off x="1790700" y="4791075"/>
          <a:ext cx="200025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4</xdr:col>
      <xdr:colOff>400050</xdr:colOff>
      <xdr:row>21</xdr:row>
      <xdr:rowOff>95250</xdr:rowOff>
    </xdr:from>
    <xdr:to>
      <xdr:col>4</xdr:col>
      <xdr:colOff>571500</xdr:colOff>
      <xdr:row>21</xdr:row>
      <xdr:rowOff>95250</xdr:rowOff>
    </xdr:to>
    <xdr:sp>
      <xdr:nvSpPr>
        <xdr:cNvPr id="13" name="Line 13"/>
        <xdr:cNvSpPr>
          <a:spLocks/>
        </xdr:cNvSpPr>
      </xdr:nvSpPr>
      <xdr:spPr>
        <a:xfrm>
          <a:off x="2105025" y="48577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25</xdr:row>
      <xdr:rowOff>180975</xdr:rowOff>
    </xdr:from>
    <xdr:to>
      <xdr:col>0</xdr:col>
      <xdr:colOff>304800</xdr:colOff>
      <xdr:row>25</xdr:row>
      <xdr:rowOff>180975</xdr:rowOff>
    </xdr:to>
    <xdr:sp>
      <xdr:nvSpPr>
        <xdr:cNvPr id="14" name="Line 14"/>
        <xdr:cNvSpPr>
          <a:spLocks/>
        </xdr:cNvSpPr>
      </xdr:nvSpPr>
      <xdr:spPr>
        <a:xfrm>
          <a:off x="85725" y="5972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114300</xdr:colOff>
      <xdr:row>27</xdr:row>
      <xdr:rowOff>152400</xdr:rowOff>
    </xdr:from>
    <xdr:to>
      <xdr:col>0</xdr:col>
      <xdr:colOff>333375</xdr:colOff>
      <xdr:row>27</xdr:row>
      <xdr:rowOff>152400</xdr:rowOff>
    </xdr:to>
    <xdr:sp>
      <xdr:nvSpPr>
        <xdr:cNvPr id="15" name="Line 15"/>
        <xdr:cNvSpPr>
          <a:spLocks/>
        </xdr:cNvSpPr>
      </xdr:nvSpPr>
      <xdr:spPr>
        <a:xfrm>
          <a:off x="114300" y="65913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9</xdr:row>
      <xdr:rowOff>66675</xdr:rowOff>
    </xdr:from>
    <xdr:to>
      <xdr:col>0</xdr:col>
      <xdr:colOff>247650</xdr:colOff>
      <xdr:row>9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28575" y="1857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11</xdr:row>
      <xdr:rowOff>66675</xdr:rowOff>
    </xdr:from>
    <xdr:to>
      <xdr:col>0</xdr:col>
      <xdr:colOff>276225</xdr:colOff>
      <xdr:row>11</xdr:row>
      <xdr:rowOff>66675</xdr:rowOff>
    </xdr:to>
    <xdr:sp>
      <xdr:nvSpPr>
        <xdr:cNvPr id="17" name="Line 17"/>
        <xdr:cNvSpPr>
          <a:spLocks/>
        </xdr:cNvSpPr>
      </xdr:nvSpPr>
      <xdr:spPr>
        <a:xfrm>
          <a:off x="57150" y="23336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13</xdr:row>
      <xdr:rowOff>66675</xdr:rowOff>
    </xdr:from>
    <xdr:to>
      <xdr:col>0</xdr:col>
      <xdr:colOff>276225</xdr:colOff>
      <xdr:row>13</xdr:row>
      <xdr:rowOff>66675</xdr:rowOff>
    </xdr:to>
    <xdr:sp>
      <xdr:nvSpPr>
        <xdr:cNvPr id="18" name="Line 18"/>
        <xdr:cNvSpPr>
          <a:spLocks/>
        </xdr:cNvSpPr>
      </xdr:nvSpPr>
      <xdr:spPr>
        <a:xfrm>
          <a:off x="57150" y="28575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23</xdr:row>
      <xdr:rowOff>57150</xdr:rowOff>
    </xdr:from>
    <xdr:to>
      <xdr:col>0</xdr:col>
      <xdr:colOff>314325</xdr:colOff>
      <xdr:row>23</xdr:row>
      <xdr:rowOff>57150</xdr:rowOff>
    </xdr:to>
    <xdr:sp>
      <xdr:nvSpPr>
        <xdr:cNvPr id="19" name="Line 19"/>
        <xdr:cNvSpPr>
          <a:spLocks/>
        </xdr:cNvSpPr>
      </xdr:nvSpPr>
      <xdr:spPr>
        <a:xfrm>
          <a:off x="95250" y="53340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200025</xdr:rowOff>
    </xdr:from>
    <xdr:to>
      <xdr:col>0</xdr:col>
      <xdr:colOff>238125</xdr:colOff>
      <xdr:row>15</xdr:row>
      <xdr:rowOff>200025</xdr:rowOff>
    </xdr:to>
    <xdr:sp>
      <xdr:nvSpPr>
        <xdr:cNvPr id="20" name="Line 20"/>
        <xdr:cNvSpPr>
          <a:spLocks/>
        </xdr:cNvSpPr>
      </xdr:nvSpPr>
      <xdr:spPr>
        <a:xfrm>
          <a:off x="19050" y="35433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600075</xdr:colOff>
      <xdr:row>20</xdr:row>
      <xdr:rowOff>114300</xdr:rowOff>
    </xdr:from>
    <xdr:to>
      <xdr:col>6</xdr:col>
      <xdr:colOff>600075</xdr:colOff>
      <xdr:row>20</xdr:row>
      <xdr:rowOff>114300</xdr:rowOff>
    </xdr:to>
    <xdr:sp>
      <xdr:nvSpPr>
        <xdr:cNvPr id="21" name="Line 21"/>
        <xdr:cNvSpPr>
          <a:spLocks/>
        </xdr:cNvSpPr>
      </xdr:nvSpPr>
      <xdr:spPr>
        <a:xfrm>
          <a:off x="3324225" y="455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57150</xdr:colOff>
      <xdr:row>20</xdr:row>
      <xdr:rowOff>85725</xdr:rowOff>
    </xdr:from>
    <xdr:to>
      <xdr:col>6</xdr:col>
      <xdr:colOff>247650</xdr:colOff>
      <xdr:row>20</xdr:row>
      <xdr:rowOff>304800</xdr:rowOff>
    </xdr:to>
    <xdr:sp>
      <xdr:nvSpPr>
        <xdr:cNvPr id="22" name="AutoShape 22"/>
        <xdr:cNvSpPr>
          <a:spLocks/>
        </xdr:cNvSpPr>
      </xdr:nvSpPr>
      <xdr:spPr>
        <a:xfrm rot="10636421">
          <a:off x="2781300" y="4524375"/>
          <a:ext cx="200025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5</xdr:col>
      <xdr:colOff>142875</xdr:colOff>
      <xdr:row>21</xdr:row>
      <xdr:rowOff>57150</xdr:rowOff>
    </xdr:from>
    <xdr:to>
      <xdr:col>6</xdr:col>
      <xdr:colOff>142875</xdr:colOff>
      <xdr:row>21</xdr:row>
      <xdr:rowOff>276225</xdr:rowOff>
    </xdr:to>
    <xdr:sp>
      <xdr:nvSpPr>
        <xdr:cNvPr id="23" name="AutoShape 23"/>
        <xdr:cNvSpPr>
          <a:spLocks/>
        </xdr:cNvSpPr>
      </xdr:nvSpPr>
      <xdr:spPr>
        <a:xfrm rot="10636421">
          <a:off x="2667000" y="4819650"/>
          <a:ext cx="200025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0</xdr:col>
      <xdr:colOff>200025</xdr:colOff>
      <xdr:row>32</xdr:row>
      <xdr:rowOff>257175</xdr:rowOff>
    </xdr:from>
    <xdr:to>
      <xdr:col>0</xdr:col>
      <xdr:colOff>342900</xdr:colOff>
      <xdr:row>32</xdr:row>
      <xdr:rowOff>257175</xdr:rowOff>
    </xdr:to>
    <xdr:sp>
      <xdr:nvSpPr>
        <xdr:cNvPr id="24" name="Line 24"/>
        <xdr:cNvSpPr>
          <a:spLocks/>
        </xdr:cNvSpPr>
      </xdr:nvSpPr>
      <xdr:spPr>
        <a:xfrm>
          <a:off x="200025" y="83629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590550</xdr:colOff>
      <xdr:row>1</xdr:row>
      <xdr:rowOff>38100</xdr:rowOff>
    </xdr:from>
    <xdr:to>
      <xdr:col>11</xdr:col>
      <xdr:colOff>590550</xdr:colOff>
      <xdr:row>1</xdr:row>
      <xdr:rowOff>38100</xdr:rowOff>
    </xdr:to>
    <xdr:sp>
      <xdr:nvSpPr>
        <xdr:cNvPr id="25" name="Line 25"/>
        <xdr:cNvSpPr>
          <a:spLocks/>
        </xdr:cNvSpPr>
      </xdr:nvSpPr>
      <xdr:spPr>
        <a:xfrm>
          <a:off x="6267450" y="2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33</xdr:row>
      <xdr:rowOff>0</xdr:rowOff>
    </xdr:from>
    <xdr:to>
      <xdr:col>8</xdr:col>
      <xdr:colOff>685800</xdr:colOff>
      <xdr:row>33</xdr:row>
      <xdr:rowOff>0</xdr:rowOff>
    </xdr:to>
    <xdr:sp>
      <xdr:nvSpPr>
        <xdr:cNvPr id="26" name="Line 26"/>
        <xdr:cNvSpPr>
          <a:spLocks/>
        </xdr:cNvSpPr>
      </xdr:nvSpPr>
      <xdr:spPr>
        <a:xfrm>
          <a:off x="3657600" y="85153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32</xdr:row>
      <xdr:rowOff>400050</xdr:rowOff>
    </xdr:from>
    <xdr:to>
      <xdr:col>9</xdr:col>
      <xdr:colOff>552450</xdr:colOff>
      <xdr:row>32</xdr:row>
      <xdr:rowOff>400050</xdr:rowOff>
    </xdr:to>
    <xdr:sp>
      <xdr:nvSpPr>
        <xdr:cNvPr id="27" name="Line 27"/>
        <xdr:cNvSpPr>
          <a:spLocks/>
        </xdr:cNvSpPr>
      </xdr:nvSpPr>
      <xdr:spPr>
        <a:xfrm>
          <a:off x="4343400" y="85058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142875</xdr:colOff>
      <xdr:row>36</xdr:row>
      <xdr:rowOff>257175</xdr:rowOff>
    </xdr:from>
    <xdr:to>
      <xdr:col>0</xdr:col>
      <xdr:colOff>285750</xdr:colOff>
      <xdr:row>36</xdr:row>
      <xdr:rowOff>257175</xdr:rowOff>
    </xdr:to>
    <xdr:sp>
      <xdr:nvSpPr>
        <xdr:cNvPr id="28" name="Line 28"/>
        <xdr:cNvSpPr>
          <a:spLocks/>
        </xdr:cNvSpPr>
      </xdr:nvSpPr>
      <xdr:spPr>
        <a:xfrm>
          <a:off x="142875" y="94964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371475</xdr:colOff>
      <xdr:row>36</xdr:row>
      <xdr:rowOff>161925</xdr:rowOff>
    </xdr:from>
    <xdr:to>
      <xdr:col>2</xdr:col>
      <xdr:colOff>561975</xdr:colOff>
      <xdr:row>36</xdr:row>
      <xdr:rowOff>381000</xdr:rowOff>
    </xdr:to>
    <xdr:sp>
      <xdr:nvSpPr>
        <xdr:cNvPr id="29" name="AutoShape 29"/>
        <xdr:cNvSpPr>
          <a:spLocks/>
        </xdr:cNvSpPr>
      </xdr:nvSpPr>
      <xdr:spPr>
        <a:xfrm rot="10636421">
          <a:off x="1209675" y="9401175"/>
          <a:ext cx="190500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2</xdr:col>
      <xdr:colOff>323850</xdr:colOff>
      <xdr:row>37</xdr:row>
      <xdr:rowOff>9525</xdr:rowOff>
    </xdr:from>
    <xdr:to>
      <xdr:col>2</xdr:col>
      <xdr:colOff>523875</xdr:colOff>
      <xdr:row>38</xdr:row>
      <xdr:rowOff>0</xdr:rowOff>
    </xdr:to>
    <xdr:sp>
      <xdr:nvSpPr>
        <xdr:cNvPr id="30" name="AutoShape 30"/>
        <xdr:cNvSpPr>
          <a:spLocks/>
        </xdr:cNvSpPr>
      </xdr:nvSpPr>
      <xdr:spPr>
        <a:xfrm rot="10636421">
          <a:off x="1162050" y="9658350"/>
          <a:ext cx="190500" cy="209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3</xdr:col>
      <xdr:colOff>180975</xdr:colOff>
      <xdr:row>36</xdr:row>
      <xdr:rowOff>180975</xdr:rowOff>
    </xdr:from>
    <xdr:to>
      <xdr:col>4</xdr:col>
      <xdr:colOff>123825</xdr:colOff>
      <xdr:row>36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1657350" y="94202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304800</xdr:colOff>
      <xdr:row>36</xdr:row>
      <xdr:rowOff>285750</xdr:rowOff>
    </xdr:from>
    <xdr:to>
      <xdr:col>0</xdr:col>
      <xdr:colOff>381000</xdr:colOff>
      <xdr:row>36</xdr:row>
      <xdr:rowOff>323850</xdr:rowOff>
    </xdr:to>
    <xdr:sp>
      <xdr:nvSpPr>
        <xdr:cNvPr id="32" name="AutoShape 32"/>
        <xdr:cNvSpPr>
          <a:spLocks/>
        </xdr:cNvSpPr>
      </xdr:nvSpPr>
      <xdr:spPr>
        <a:xfrm>
          <a:off x="304800" y="9525000"/>
          <a:ext cx="76200" cy="3810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209550</xdr:colOff>
      <xdr:row>37</xdr:row>
      <xdr:rowOff>19050</xdr:rowOff>
    </xdr:from>
    <xdr:to>
      <xdr:col>4</xdr:col>
      <xdr:colOff>123825</xdr:colOff>
      <xdr:row>37</xdr:row>
      <xdr:rowOff>19050</xdr:rowOff>
    </xdr:to>
    <xdr:sp>
      <xdr:nvSpPr>
        <xdr:cNvPr id="33" name="Line 33"/>
        <xdr:cNvSpPr>
          <a:spLocks/>
        </xdr:cNvSpPr>
      </xdr:nvSpPr>
      <xdr:spPr>
        <a:xfrm>
          <a:off x="1685925" y="96678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19</xdr:row>
      <xdr:rowOff>0</xdr:rowOff>
    </xdr:from>
    <xdr:to>
      <xdr:col>0</xdr:col>
      <xdr:colOff>123825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238125</xdr:colOff>
      <xdr:row>19</xdr:row>
      <xdr:rowOff>0</xdr:rowOff>
    </xdr:from>
    <xdr:to>
      <xdr:col>0</xdr:col>
      <xdr:colOff>238125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>
          <a:off x="238125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762000</xdr:colOff>
      <xdr:row>0</xdr:row>
      <xdr:rowOff>0</xdr:rowOff>
    </xdr:from>
    <xdr:to>
      <xdr:col>9</xdr:col>
      <xdr:colOff>762000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22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85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161925</xdr:colOff>
      <xdr:row>0</xdr:row>
      <xdr:rowOff>0</xdr:rowOff>
    </xdr:from>
    <xdr:to>
      <xdr:col>2</xdr:col>
      <xdr:colOff>171450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 rot="10636421">
          <a:off x="819150" y="0"/>
          <a:ext cx="1905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1</xdr:col>
      <xdr:colOff>142875</xdr:colOff>
      <xdr:row>0</xdr:row>
      <xdr:rowOff>0</xdr:rowOff>
    </xdr:from>
    <xdr:to>
      <xdr:col>2</xdr:col>
      <xdr:colOff>152400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 rot="10636421">
          <a:off x="800100" y="0"/>
          <a:ext cx="1905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4</xdr:col>
      <xdr:colOff>57150</xdr:colOff>
      <xdr:row>0</xdr:row>
      <xdr:rowOff>0</xdr:rowOff>
    </xdr:from>
    <xdr:to>
      <xdr:col>4</xdr:col>
      <xdr:colOff>247650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 rot="10636421">
          <a:off x="1762125" y="0"/>
          <a:ext cx="200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4</xdr:col>
      <xdr:colOff>85725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 rot="10636421">
          <a:off x="1790700" y="0"/>
          <a:ext cx="200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247650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 rot="10636421">
          <a:off x="2781300" y="0"/>
          <a:ext cx="200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5</xdr:col>
      <xdr:colOff>142875</xdr:colOff>
      <xdr:row>0</xdr:row>
      <xdr:rowOff>0</xdr:rowOff>
    </xdr:from>
    <xdr:to>
      <xdr:col>6</xdr:col>
      <xdr:colOff>142875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 rot="10636421">
          <a:off x="2667000" y="0"/>
          <a:ext cx="200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11</xdr:col>
      <xdr:colOff>590550</xdr:colOff>
      <xdr:row>0</xdr:row>
      <xdr:rowOff>0</xdr:rowOff>
    </xdr:from>
    <xdr:to>
      <xdr:col>11</xdr:col>
      <xdr:colOff>590550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371475</xdr:colOff>
      <xdr:row>2</xdr:row>
      <xdr:rowOff>161925</xdr:rowOff>
    </xdr:from>
    <xdr:to>
      <xdr:col>2</xdr:col>
      <xdr:colOff>561975</xdr:colOff>
      <xdr:row>2</xdr:row>
      <xdr:rowOff>381000</xdr:rowOff>
    </xdr:to>
    <xdr:sp>
      <xdr:nvSpPr>
        <xdr:cNvPr id="12" name="AutoShape 12"/>
        <xdr:cNvSpPr>
          <a:spLocks/>
        </xdr:cNvSpPr>
      </xdr:nvSpPr>
      <xdr:spPr>
        <a:xfrm rot="10636421">
          <a:off x="1209675" y="666750"/>
          <a:ext cx="190500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2</xdr:col>
      <xdr:colOff>323850</xdr:colOff>
      <xdr:row>3</xdr:row>
      <xdr:rowOff>9525</xdr:rowOff>
    </xdr:from>
    <xdr:to>
      <xdr:col>2</xdr:col>
      <xdr:colOff>523875</xdr:colOff>
      <xdr:row>4</xdr:row>
      <xdr:rowOff>0</xdr:rowOff>
    </xdr:to>
    <xdr:sp>
      <xdr:nvSpPr>
        <xdr:cNvPr id="13" name="AutoShape 13"/>
        <xdr:cNvSpPr>
          <a:spLocks/>
        </xdr:cNvSpPr>
      </xdr:nvSpPr>
      <xdr:spPr>
        <a:xfrm rot="10636421">
          <a:off x="1162050" y="923925"/>
          <a:ext cx="19050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3</xdr:col>
      <xdr:colOff>180975</xdr:colOff>
      <xdr:row>2</xdr:row>
      <xdr:rowOff>180975</xdr:rowOff>
    </xdr:from>
    <xdr:to>
      <xdr:col>4</xdr:col>
      <xdr:colOff>123825</xdr:colOff>
      <xdr:row>2</xdr:row>
      <xdr:rowOff>180975</xdr:rowOff>
    </xdr:to>
    <xdr:sp>
      <xdr:nvSpPr>
        <xdr:cNvPr id="14" name="Line 14"/>
        <xdr:cNvSpPr>
          <a:spLocks/>
        </xdr:cNvSpPr>
      </xdr:nvSpPr>
      <xdr:spPr>
        <a:xfrm>
          <a:off x="1657350" y="6858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885825" y="9144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2</xdr:row>
      <xdr:rowOff>266700</xdr:rowOff>
    </xdr:from>
    <xdr:to>
      <xdr:col>4</xdr:col>
      <xdr:colOff>800100</xdr:colOff>
      <xdr:row>3</xdr:row>
      <xdr:rowOff>190500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066925" y="771525"/>
          <a:ext cx="4381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Bookman Old Style"/>
              <a:ea typeface="Bookman Old Style"/>
              <a:cs typeface="Bookman Old Style"/>
            </a:rPr>
            <a:t>:</a:t>
          </a:r>
          <a:r>
            <a:rPr lang="en-US" cap="none" sz="500" b="1" i="0" u="none" baseline="0">
              <a:latin typeface="Bookman Old Style"/>
              <a:ea typeface="Bookman Old Style"/>
              <a:cs typeface="Bookman Old Style"/>
            </a:rPr>
            <a:t> </a:t>
          </a:r>
          <a:r>
            <a:rPr lang="en-US" cap="none" sz="1400" b="1" i="0" u="none" baseline="0">
              <a:latin typeface="Bookman Old Style"/>
              <a:ea typeface="Bookman Old Style"/>
              <a:cs typeface="Bookman Old Style"/>
            </a:rPr>
            <a:t>С</a:t>
          </a:r>
          <a:r>
            <a:rPr lang="en-US" cap="none" sz="800" b="1" i="0" u="none" baseline="0">
              <a:latin typeface="Bookman Old Style"/>
              <a:ea typeface="Bookman Old Style"/>
              <a:cs typeface="Bookman Old Style"/>
            </a:rPr>
            <a:t>0</a:t>
          </a:r>
        </a:p>
      </xdr:txBody>
    </xdr:sp>
    <xdr:clientData/>
  </xdr:twoCellAnchor>
  <xdr:twoCellAnchor>
    <xdr:from>
      <xdr:col>4</xdr:col>
      <xdr:colOff>523875</xdr:colOff>
      <xdr:row>2</xdr:row>
      <xdr:rowOff>257175</xdr:rowOff>
    </xdr:from>
    <xdr:to>
      <xdr:col>4</xdr:col>
      <xdr:colOff>609600</xdr:colOff>
      <xdr:row>2</xdr:row>
      <xdr:rowOff>257175</xdr:rowOff>
    </xdr:to>
    <xdr:sp>
      <xdr:nvSpPr>
        <xdr:cNvPr id="17" name="Line 17"/>
        <xdr:cNvSpPr>
          <a:spLocks/>
        </xdr:cNvSpPr>
      </xdr:nvSpPr>
      <xdr:spPr>
        <a:xfrm>
          <a:off x="2228850" y="7620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190500</xdr:colOff>
      <xdr:row>5</xdr:row>
      <xdr:rowOff>171450</xdr:rowOff>
    </xdr:from>
    <xdr:to>
      <xdr:col>0</xdr:col>
      <xdr:colOff>333375</xdr:colOff>
      <xdr:row>5</xdr:row>
      <xdr:rowOff>171450</xdr:rowOff>
    </xdr:to>
    <xdr:sp>
      <xdr:nvSpPr>
        <xdr:cNvPr id="18" name="Line 18"/>
        <xdr:cNvSpPr>
          <a:spLocks/>
        </xdr:cNvSpPr>
      </xdr:nvSpPr>
      <xdr:spPr>
        <a:xfrm>
          <a:off x="190500" y="1476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133350</xdr:colOff>
      <xdr:row>5</xdr:row>
      <xdr:rowOff>190500</xdr:rowOff>
    </xdr:from>
    <xdr:to>
      <xdr:col>2</xdr:col>
      <xdr:colOff>266700</xdr:colOff>
      <xdr:row>5</xdr:row>
      <xdr:rowOff>190500</xdr:rowOff>
    </xdr:to>
    <xdr:sp>
      <xdr:nvSpPr>
        <xdr:cNvPr id="19" name="Line 19"/>
        <xdr:cNvSpPr>
          <a:spLocks/>
        </xdr:cNvSpPr>
      </xdr:nvSpPr>
      <xdr:spPr>
        <a:xfrm>
          <a:off x="971550" y="14954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304800</xdr:colOff>
      <xdr:row>5</xdr:row>
      <xdr:rowOff>219075</xdr:rowOff>
    </xdr:from>
    <xdr:to>
      <xdr:col>2</xdr:col>
      <xdr:colOff>381000</xdr:colOff>
      <xdr:row>5</xdr:row>
      <xdr:rowOff>257175</xdr:rowOff>
    </xdr:to>
    <xdr:sp>
      <xdr:nvSpPr>
        <xdr:cNvPr id="20" name="AutoShape 20"/>
        <xdr:cNvSpPr>
          <a:spLocks/>
        </xdr:cNvSpPr>
      </xdr:nvSpPr>
      <xdr:spPr>
        <a:xfrm>
          <a:off x="1143000" y="1524000"/>
          <a:ext cx="76200" cy="3810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762000</xdr:colOff>
      <xdr:row>0</xdr:row>
      <xdr:rowOff>0</xdr:rowOff>
    </xdr:from>
    <xdr:to>
      <xdr:col>9</xdr:col>
      <xdr:colOff>762000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522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85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590550</xdr:colOff>
      <xdr:row>0</xdr:row>
      <xdr:rowOff>0</xdr:rowOff>
    </xdr:from>
    <xdr:to>
      <xdr:col>11</xdr:col>
      <xdr:colOff>590550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11</xdr:row>
      <xdr:rowOff>133350</xdr:rowOff>
    </xdr:from>
    <xdr:to>
      <xdr:col>0</xdr:col>
      <xdr:colOff>152400</xdr:colOff>
      <xdr:row>11</xdr:row>
      <xdr:rowOff>219075</xdr:rowOff>
    </xdr:to>
    <xdr:sp>
      <xdr:nvSpPr>
        <xdr:cNvPr id="24" name="AutoShape 24"/>
        <xdr:cNvSpPr>
          <a:spLocks/>
        </xdr:cNvSpPr>
      </xdr:nvSpPr>
      <xdr:spPr>
        <a:xfrm>
          <a:off x="66675" y="3219450"/>
          <a:ext cx="85725" cy="8572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657225</xdr:colOff>
      <xdr:row>11</xdr:row>
      <xdr:rowOff>104775</xdr:rowOff>
    </xdr:from>
    <xdr:to>
      <xdr:col>0</xdr:col>
      <xdr:colOff>657225</xdr:colOff>
      <xdr:row>11</xdr:row>
      <xdr:rowOff>219075</xdr:rowOff>
    </xdr:to>
    <xdr:sp>
      <xdr:nvSpPr>
        <xdr:cNvPr id="25" name="AutoShape 25"/>
        <xdr:cNvSpPr>
          <a:spLocks/>
        </xdr:cNvSpPr>
      </xdr:nvSpPr>
      <xdr:spPr>
        <a:xfrm rot="10636421">
          <a:off x="657225" y="3190875"/>
          <a:ext cx="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0</xdr:col>
      <xdr:colOff>657225</xdr:colOff>
      <xdr:row>11</xdr:row>
      <xdr:rowOff>114300</xdr:rowOff>
    </xdr:from>
    <xdr:to>
      <xdr:col>0</xdr:col>
      <xdr:colOff>657225</xdr:colOff>
      <xdr:row>11</xdr:row>
      <xdr:rowOff>228600</xdr:rowOff>
    </xdr:to>
    <xdr:sp>
      <xdr:nvSpPr>
        <xdr:cNvPr id="26" name="AutoShape 26"/>
        <xdr:cNvSpPr>
          <a:spLocks/>
        </xdr:cNvSpPr>
      </xdr:nvSpPr>
      <xdr:spPr>
        <a:xfrm rot="10636421">
          <a:off x="657225" y="3200400"/>
          <a:ext cx="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0</xdr:col>
      <xdr:colOff>657225</xdr:colOff>
      <xdr:row>13</xdr:row>
      <xdr:rowOff>114300</xdr:rowOff>
    </xdr:from>
    <xdr:to>
      <xdr:col>0</xdr:col>
      <xdr:colOff>657225</xdr:colOff>
      <xdr:row>13</xdr:row>
      <xdr:rowOff>228600</xdr:rowOff>
    </xdr:to>
    <xdr:sp>
      <xdr:nvSpPr>
        <xdr:cNvPr id="27" name="AutoShape 27"/>
        <xdr:cNvSpPr>
          <a:spLocks/>
        </xdr:cNvSpPr>
      </xdr:nvSpPr>
      <xdr:spPr>
        <a:xfrm rot="10636421">
          <a:off x="657225" y="3771900"/>
          <a:ext cx="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0</xdr:col>
      <xdr:colOff>657225</xdr:colOff>
      <xdr:row>11</xdr:row>
      <xdr:rowOff>85725</xdr:rowOff>
    </xdr:from>
    <xdr:to>
      <xdr:col>0</xdr:col>
      <xdr:colOff>657225</xdr:colOff>
      <xdr:row>11</xdr:row>
      <xdr:rowOff>85725</xdr:rowOff>
    </xdr:to>
    <xdr:sp>
      <xdr:nvSpPr>
        <xdr:cNvPr id="28" name="Line 28"/>
        <xdr:cNvSpPr>
          <a:spLocks/>
        </xdr:cNvSpPr>
      </xdr:nvSpPr>
      <xdr:spPr>
        <a:xfrm>
          <a:off x="65722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657225</xdr:colOff>
      <xdr:row>11</xdr:row>
      <xdr:rowOff>76200</xdr:rowOff>
    </xdr:from>
    <xdr:to>
      <xdr:col>0</xdr:col>
      <xdr:colOff>657225</xdr:colOff>
      <xdr:row>11</xdr:row>
      <xdr:rowOff>76200</xdr:rowOff>
    </xdr:to>
    <xdr:sp>
      <xdr:nvSpPr>
        <xdr:cNvPr id="29" name="Line 29"/>
        <xdr:cNvSpPr>
          <a:spLocks/>
        </xdr:cNvSpPr>
      </xdr:nvSpPr>
      <xdr:spPr>
        <a:xfrm>
          <a:off x="65722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657225</xdr:colOff>
      <xdr:row>13</xdr:row>
      <xdr:rowOff>57150</xdr:rowOff>
    </xdr:from>
    <xdr:to>
      <xdr:col>0</xdr:col>
      <xdr:colOff>657225</xdr:colOff>
      <xdr:row>13</xdr:row>
      <xdr:rowOff>57150</xdr:rowOff>
    </xdr:to>
    <xdr:sp>
      <xdr:nvSpPr>
        <xdr:cNvPr id="30" name="Line 30"/>
        <xdr:cNvSpPr>
          <a:spLocks/>
        </xdr:cNvSpPr>
      </xdr:nvSpPr>
      <xdr:spPr>
        <a:xfrm>
          <a:off x="6572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657225</xdr:colOff>
      <xdr:row>13</xdr:row>
      <xdr:rowOff>66675</xdr:rowOff>
    </xdr:from>
    <xdr:to>
      <xdr:col>0</xdr:col>
      <xdr:colOff>657225</xdr:colOff>
      <xdr:row>13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657225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657225</xdr:colOff>
      <xdr:row>13</xdr:row>
      <xdr:rowOff>47625</xdr:rowOff>
    </xdr:from>
    <xdr:to>
      <xdr:col>0</xdr:col>
      <xdr:colOff>657225</xdr:colOff>
      <xdr:row>13</xdr:row>
      <xdr:rowOff>47625</xdr:rowOff>
    </xdr:to>
    <xdr:sp>
      <xdr:nvSpPr>
        <xdr:cNvPr id="32" name="Line 32"/>
        <xdr:cNvSpPr>
          <a:spLocks/>
        </xdr:cNvSpPr>
      </xdr:nvSpPr>
      <xdr:spPr>
        <a:xfrm>
          <a:off x="657225" y="370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9</xdr:row>
      <xdr:rowOff>133350</xdr:rowOff>
    </xdr:from>
    <xdr:to>
      <xdr:col>0</xdr:col>
      <xdr:colOff>152400</xdr:colOff>
      <xdr:row>9</xdr:row>
      <xdr:rowOff>219075</xdr:rowOff>
    </xdr:to>
    <xdr:sp>
      <xdr:nvSpPr>
        <xdr:cNvPr id="33" name="AutoShape 33"/>
        <xdr:cNvSpPr>
          <a:spLocks/>
        </xdr:cNvSpPr>
      </xdr:nvSpPr>
      <xdr:spPr>
        <a:xfrm>
          <a:off x="66675" y="2600325"/>
          <a:ext cx="85725" cy="8572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657225</xdr:colOff>
      <xdr:row>17</xdr:row>
      <xdr:rowOff>0</xdr:rowOff>
    </xdr:from>
    <xdr:to>
      <xdr:col>0</xdr:col>
      <xdr:colOff>657225</xdr:colOff>
      <xdr:row>17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657225" y="4867275"/>
          <a:ext cx="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657225</xdr:colOff>
      <xdr:row>17</xdr:row>
      <xdr:rowOff>0</xdr:rowOff>
    </xdr:from>
    <xdr:to>
      <xdr:col>0</xdr:col>
      <xdr:colOff>657225</xdr:colOff>
      <xdr:row>17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657225" y="4867275"/>
          <a:ext cx="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657225</xdr:colOff>
      <xdr:row>9</xdr:row>
      <xdr:rowOff>66675</xdr:rowOff>
    </xdr:from>
    <xdr:to>
      <xdr:col>1</xdr:col>
      <xdr:colOff>95250</xdr:colOff>
      <xdr:row>10</xdr:row>
      <xdr:rowOff>28575</xdr:rowOff>
    </xdr:to>
    <xdr:sp>
      <xdr:nvSpPr>
        <xdr:cNvPr id="36" name="AutoShape 36"/>
        <xdr:cNvSpPr>
          <a:spLocks/>
        </xdr:cNvSpPr>
      </xdr:nvSpPr>
      <xdr:spPr>
        <a:xfrm rot="10636421">
          <a:off x="657225" y="2533650"/>
          <a:ext cx="95250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2</xdr:col>
      <xdr:colOff>447675</xdr:colOff>
      <xdr:row>9</xdr:row>
      <xdr:rowOff>47625</xdr:rowOff>
    </xdr:from>
    <xdr:to>
      <xdr:col>2</xdr:col>
      <xdr:colOff>561975</xdr:colOff>
      <xdr:row>10</xdr:row>
      <xdr:rowOff>9525</xdr:rowOff>
    </xdr:to>
    <xdr:sp>
      <xdr:nvSpPr>
        <xdr:cNvPr id="37" name="AutoShape 37"/>
        <xdr:cNvSpPr>
          <a:spLocks/>
        </xdr:cNvSpPr>
      </xdr:nvSpPr>
      <xdr:spPr>
        <a:xfrm rot="10636421">
          <a:off x="1285875" y="2514600"/>
          <a:ext cx="114300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2</xdr:col>
      <xdr:colOff>285750</xdr:colOff>
      <xdr:row>11</xdr:row>
      <xdr:rowOff>66675</xdr:rowOff>
    </xdr:from>
    <xdr:to>
      <xdr:col>2</xdr:col>
      <xdr:colOff>381000</xdr:colOff>
      <xdr:row>12</xdr:row>
      <xdr:rowOff>28575</xdr:rowOff>
    </xdr:to>
    <xdr:sp>
      <xdr:nvSpPr>
        <xdr:cNvPr id="38" name="AutoShape 38"/>
        <xdr:cNvSpPr>
          <a:spLocks/>
        </xdr:cNvSpPr>
      </xdr:nvSpPr>
      <xdr:spPr>
        <a:xfrm rot="10636421">
          <a:off x="1123950" y="3152775"/>
          <a:ext cx="95250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0</xdr:col>
      <xdr:colOff>657225</xdr:colOff>
      <xdr:row>13</xdr:row>
      <xdr:rowOff>104775</xdr:rowOff>
    </xdr:from>
    <xdr:to>
      <xdr:col>0</xdr:col>
      <xdr:colOff>657225</xdr:colOff>
      <xdr:row>13</xdr:row>
      <xdr:rowOff>219075</xdr:rowOff>
    </xdr:to>
    <xdr:sp>
      <xdr:nvSpPr>
        <xdr:cNvPr id="39" name="AutoShape 39"/>
        <xdr:cNvSpPr>
          <a:spLocks/>
        </xdr:cNvSpPr>
      </xdr:nvSpPr>
      <xdr:spPr>
        <a:xfrm rot="10636421">
          <a:off x="657225" y="3762375"/>
          <a:ext cx="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0</xdr:col>
      <xdr:colOff>657225</xdr:colOff>
      <xdr:row>13</xdr:row>
      <xdr:rowOff>114300</xdr:rowOff>
    </xdr:from>
    <xdr:to>
      <xdr:col>0</xdr:col>
      <xdr:colOff>657225</xdr:colOff>
      <xdr:row>13</xdr:row>
      <xdr:rowOff>228600</xdr:rowOff>
    </xdr:to>
    <xdr:sp>
      <xdr:nvSpPr>
        <xdr:cNvPr id="40" name="AutoShape 40"/>
        <xdr:cNvSpPr>
          <a:spLocks/>
        </xdr:cNvSpPr>
      </xdr:nvSpPr>
      <xdr:spPr>
        <a:xfrm rot="10636421">
          <a:off x="657225" y="3771900"/>
          <a:ext cx="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0</xdr:col>
      <xdr:colOff>657225</xdr:colOff>
      <xdr:row>13</xdr:row>
      <xdr:rowOff>85725</xdr:rowOff>
    </xdr:from>
    <xdr:to>
      <xdr:col>0</xdr:col>
      <xdr:colOff>657225</xdr:colOff>
      <xdr:row>13</xdr:row>
      <xdr:rowOff>85725</xdr:rowOff>
    </xdr:to>
    <xdr:sp>
      <xdr:nvSpPr>
        <xdr:cNvPr id="41" name="Line 41"/>
        <xdr:cNvSpPr>
          <a:spLocks/>
        </xdr:cNvSpPr>
      </xdr:nvSpPr>
      <xdr:spPr>
        <a:xfrm>
          <a:off x="65722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657225</xdr:colOff>
      <xdr:row>13</xdr:row>
      <xdr:rowOff>76200</xdr:rowOff>
    </xdr:from>
    <xdr:to>
      <xdr:col>0</xdr:col>
      <xdr:colOff>657225</xdr:colOff>
      <xdr:row>13</xdr:row>
      <xdr:rowOff>76200</xdr:rowOff>
    </xdr:to>
    <xdr:sp>
      <xdr:nvSpPr>
        <xdr:cNvPr id="42" name="Line 42"/>
        <xdr:cNvSpPr>
          <a:spLocks/>
        </xdr:cNvSpPr>
      </xdr:nvSpPr>
      <xdr:spPr>
        <a:xfrm>
          <a:off x="657225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17</xdr:row>
      <xdr:rowOff>133350</xdr:rowOff>
    </xdr:from>
    <xdr:to>
      <xdr:col>0</xdr:col>
      <xdr:colOff>152400</xdr:colOff>
      <xdr:row>17</xdr:row>
      <xdr:rowOff>219075</xdr:rowOff>
    </xdr:to>
    <xdr:sp>
      <xdr:nvSpPr>
        <xdr:cNvPr id="43" name="AutoShape 43"/>
        <xdr:cNvSpPr>
          <a:spLocks/>
        </xdr:cNvSpPr>
      </xdr:nvSpPr>
      <xdr:spPr>
        <a:xfrm>
          <a:off x="66675" y="5000625"/>
          <a:ext cx="85725" cy="8572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57150</xdr:rowOff>
    </xdr:from>
    <xdr:to>
      <xdr:col>0</xdr:col>
      <xdr:colOff>314325</xdr:colOff>
      <xdr:row>18</xdr:row>
      <xdr:rowOff>19050</xdr:rowOff>
    </xdr:to>
    <xdr:sp>
      <xdr:nvSpPr>
        <xdr:cNvPr id="44" name="AutoShape 44"/>
        <xdr:cNvSpPr>
          <a:spLocks/>
        </xdr:cNvSpPr>
      </xdr:nvSpPr>
      <xdr:spPr>
        <a:xfrm rot="10636421">
          <a:off x="200025" y="4924425"/>
          <a:ext cx="123825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0</xdr:col>
      <xdr:colOff>590550</xdr:colOff>
      <xdr:row>11</xdr:row>
      <xdr:rowOff>95250</xdr:rowOff>
    </xdr:from>
    <xdr:to>
      <xdr:col>1</xdr:col>
      <xdr:colOff>19050</xdr:colOff>
      <xdr:row>11</xdr:row>
      <xdr:rowOff>161925</xdr:rowOff>
    </xdr:to>
    <xdr:sp>
      <xdr:nvSpPr>
        <xdr:cNvPr id="45" name="AutoShape 45"/>
        <xdr:cNvSpPr>
          <a:spLocks/>
        </xdr:cNvSpPr>
      </xdr:nvSpPr>
      <xdr:spPr>
        <a:xfrm>
          <a:off x="590550" y="3181350"/>
          <a:ext cx="85725" cy="666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11</xdr:row>
      <xdr:rowOff>28575</xdr:rowOff>
    </xdr:from>
    <xdr:to>
      <xdr:col>4</xdr:col>
      <xdr:colOff>323850</xdr:colOff>
      <xdr:row>11</xdr:row>
      <xdr:rowOff>247650</xdr:rowOff>
    </xdr:to>
    <xdr:sp>
      <xdr:nvSpPr>
        <xdr:cNvPr id="46" name="AutoShape 46"/>
        <xdr:cNvSpPr>
          <a:spLocks/>
        </xdr:cNvSpPr>
      </xdr:nvSpPr>
      <xdr:spPr>
        <a:xfrm rot="10636421">
          <a:off x="1933575" y="3114675"/>
          <a:ext cx="95250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4</xdr:col>
      <xdr:colOff>590550</xdr:colOff>
      <xdr:row>11</xdr:row>
      <xdr:rowOff>57150</xdr:rowOff>
    </xdr:from>
    <xdr:to>
      <xdr:col>4</xdr:col>
      <xdr:colOff>752475</xdr:colOff>
      <xdr:row>11</xdr:row>
      <xdr:rowOff>57150</xdr:rowOff>
    </xdr:to>
    <xdr:sp>
      <xdr:nvSpPr>
        <xdr:cNvPr id="47" name="Line 47"/>
        <xdr:cNvSpPr>
          <a:spLocks/>
        </xdr:cNvSpPr>
      </xdr:nvSpPr>
      <xdr:spPr>
        <a:xfrm>
          <a:off x="2295525" y="31432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13</xdr:row>
      <xdr:rowOff>133350</xdr:rowOff>
    </xdr:from>
    <xdr:to>
      <xdr:col>0</xdr:col>
      <xdr:colOff>152400</xdr:colOff>
      <xdr:row>13</xdr:row>
      <xdr:rowOff>219075</xdr:rowOff>
    </xdr:to>
    <xdr:sp>
      <xdr:nvSpPr>
        <xdr:cNvPr id="48" name="AutoShape 48"/>
        <xdr:cNvSpPr>
          <a:spLocks/>
        </xdr:cNvSpPr>
      </xdr:nvSpPr>
      <xdr:spPr>
        <a:xfrm>
          <a:off x="66675" y="3790950"/>
          <a:ext cx="85725" cy="8572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657225</xdr:colOff>
      <xdr:row>13</xdr:row>
      <xdr:rowOff>104775</xdr:rowOff>
    </xdr:from>
    <xdr:to>
      <xdr:col>0</xdr:col>
      <xdr:colOff>657225</xdr:colOff>
      <xdr:row>13</xdr:row>
      <xdr:rowOff>219075</xdr:rowOff>
    </xdr:to>
    <xdr:sp>
      <xdr:nvSpPr>
        <xdr:cNvPr id="49" name="AutoShape 49"/>
        <xdr:cNvSpPr>
          <a:spLocks/>
        </xdr:cNvSpPr>
      </xdr:nvSpPr>
      <xdr:spPr>
        <a:xfrm rot="10636421">
          <a:off x="657225" y="3762375"/>
          <a:ext cx="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0</xdr:col>
      <xdr:colOff>657225</xdr:colOff>
      <xdr:row>13</xdr:row>
      <xdr:rowOff>114300</xdr:rowOff>
    </xdr:from>
    <xdr:to>
      <xdr:col>0</xdr:col>
      <xdr:colOff>657225</xdr:colOff>
      <xdr:row>13</xdr:row>
      <xdr:rowOff>228600</xdr:rowOff>
    </xdr:to>
    <xdr:sp>
      <xdr:nvSpPr>
        <xdr:cNvPr id="50" name="AutoShape 50"/>
        <xdr:cNvSpPr>
          <a:spLocks/>
        </xdr:cNvSpPr>
      </xdr:nvSpPr>
      <xdr:spPr>
        <a:xfrm rot="10636421">
          <a:off x="657225" y="3771900"/>
          <a:ext cx="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0</xdr:col>
      <xdr:colOff>657225</xdr:colOff>
      <xdr:row>13</xdr:row>
      <xdr:rowOff>85725</xdr:rowOff>
    </xdr:from>
    <xdr:to>
      <xdr:col>0</xdr:col>
      <xdr:colOff>657225</xdr:colOff>
      <xdr:row>13</xdr:row>
      <xdr:rowOff>85725</xdr:rowOff>
    </xdr:to>
    <xdr:sp>
      <xdr:nvSpPr>
        <xdr:cNvPr id="51" name="Line 51"/>
        <xdr:cNvSpPr>
          <a:spLocks/>
        </xdr:cNvSpPr>
      </xdr:nvSpPr>
      <xdr:spPr>
        <a:xfrm>
          <a:off x="65722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657225</xdr:colOff>
      <xdr:row>13</xdr:row>
      <xdr:rowOff>76200</xdr:rowOff>
    </xdr:from>
    <xdr:to>
      <xdr:col>0</xdr:col>
      <xdr:colOff>657225</xdr:colOff>
      <xdr:row>13</xdr:row>
      <xdr:rowOff>76200</xdr:rowOff>
    </xdr:to>
    <xdr:sp>
      <xdr:nvSpPr>
        <xdr:cNvPr id="52" name="Line 52"/>
        <xdr:cNvSpPr>
          <a:spLocks/>
        </xdr:cNvSpPr>
      </xdr:nvSpPr>
      <xdr:spPr>
        <a:xfrm>
          <a:off x="657225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114300</xdr:colOff>
      <xdr:row>13</xdr:row>
      <xdr:rowOff>9525</xdr:rowOff>
    </xdr:from>
    <xdr:to>
      <xdr:col>2</xdr:col>
      <xdr:colOff>28575</xdr:colOff>
      <xdr:row>13</xdr:row>
      <xdr:rowOff>228600</xdr:rowOff>
    </xdr:to>
    <xdr:sp>
      <xdr:nvSpPr>
        <xdr:cNvPr id="53" name="AutoShape 53"/>
        <xdr:cNvSpPr>
          <a:spLocks/>
        </xdr:cNvSpPr>
      </xdr:nvSpPr>
      <xdr:spPr>
        <a:xfrm rot="10636421">
          <a:off x="771525" y="3667125"/>
          <a:ext cx="95250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2</xdr:col>
      <xdr:colOff>590550</xdr:colOff>
      <xdr:row>13</xdr:row>
      <xdr:rowOff>38100</xdr:rowOff>
    </xdr:from>
    <xdr:to>
      <xdr:col>3</xdr:col>
      <xdr:colOff>57150</xdr:colOff>
      <xdr:row>14</xdr:row>
      <xdr:rowOff>0</xdr:rowOff>
    </xdr:to>
    <xdr:sp>
      <xdr:nvSpPr>
        <xdr:cNvPr id="54" name="AutoShape 54"/>
        <xdr:cNvSpPr>
          <a:spLocks/>
        </xdr:cNvSpPr>
      </xdr:nvSpPr>
      <xdr:spPr>
        <a:xfrm rot="10636421">
          <a:off x="1428750" y="3695700"/>
          <a:ext cx="104775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0</xdr:col>
      <xdr:colOff>533400</xdr:colOff>
      <xdr:row>13</xdr:row>
      <xdr:rowOff>85725</xdr:rowOff>
    </xdr:from>
    <xdr:to>
      <xdr:col>0</xdr:col>
      <xdr:colOff>600075</xdr:colOff>
      <xdr:row>13</xdr:row>
      <xdr:rowOff>85725</xdr:rowOff>
    </xdr:to>
    <xdr:sp>
      <xdr:nvSpPr>
        <xdr:cNvPr id="55" name="Line 55"/>
        <xdr:cNvSpPr>
          <a:spLocks/>
        </xdr:cNvSpPr>
      </xdr:nvSpPr>
      <xdr:spPr>
        <a:xfrm>
          <a:off x="533400" y="3743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657225</xdr:colOff>
      <xdr:row>15</xdr:row>
      <xdr:rowOff>114300</xdr:rowOff>
    </xdr:from>
    <xdr:to>
      <xdr:col>0</xdr:col>
      <xdr:colOff>657225</xdr:colOff>
      <xdr:row>15</xdr:row>
      <xdr:rowOff>228600</xdr:rowOff>
    </xdr:to>
    <xdr:sp>
      <xdr:nvSpPr>
        <xdr:cNvPr id="56" name="AutoShape 56"/>
        <xdr:cNvSpPr>
          <a:spLocks/>
        </xdr:cNvSpPr>
      </xdr:nvSpPr>
      <xdr:spPr>
        <a:xfrm rot="10636421">
          <a:off x="657225" y="4343400"/>
          <a:ext cx="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0</xdr:col>
      <xdr:colOff>657225</xdr:colOff>
      <xdr:row>15</xdr:row>
      <xdr:rowOff>57150</xdr:rowOff>
    </xdr:from>
    <xdr:to>
      <xdr:col>0</xdr:col>
      <xdr:colOff>657225</xdr:colOff>
      <xdr:row>15</xdr:row>
      <xdr:rowOff>57150</xdr:rowOff>
    </xdr:to>
    <xdr:sp>
      <xdr:nvSpPr>
        <xdr:cNvPr id="57" name="Line 57"/>
        <xdr:cNvSpPr>
          <a:spLocks/>
        </xdr:cNvSpPr>
      </xdr:nvSpPr>
      <xdr:spPr>
        <a:xfrm>
          <a:off x="657225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657225</xdr:colOff>
      <xdr:row>15</xdr:row>
      <xdr:rowOff>66675</xdr:rowOff>
    </xdr:from>
    <xdr:to>
      <xdr:col>0</xdr:col>
      <xdr:colOff>657225</xdr:colOff>
      <xdr:row>15</xdr:row>
      <xdr:rowOff>66675</xdr:rowOff>
    </xdr:to>
    <xdr:sp>
      <xdr:nvSpPr>
        <xdr:cNvPr id="58" name="Line 58"/>
        <xdr:cNvSpPr>
          <a:spLocks/>
        </xdr:cNvSpPr>
      </xdr:nvSpPr>
      <xdr:spPr>
        <a:xfrm>
          <a:off x="657225" y="429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657225</xdr:colOff>
      <xdr:row>15</xdr:row>
      <xdr:rowOff>47625</xdr:rowOff>
    </xdr:from>
    <xdr:to>
      <xdr:col>0</xdr:col>
      <xdr:colOff>657225</xdr:colOff>
      <xdr:row>15</xdr:row>
      <xdr:rowOff>47625</xdr:rowOff>
    </xdr:to>
    <xdr:sp>
      <xdr:nvSpPr>
        <xdr:cNvPr id="59" name="Line 59"/>
        <xdr:cNvSpPr>
          <a:spLocks/>
        </xdr:cNvSpPr>
      </xdr:nvSpPr>
      <xdr:spPr>
        <a:xfrm>
          <a:off x="657225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657225</xdr:colOff>
      <xdr:row>15</xdr:row>
      <xdr:rowOff>104775</xdr:rowOff>
    </xdr:from>
    <xdr:to>
      <xdr:col>0</xdr:col>
      <xdr:colOff>657225</xdr:colOff>
      <xdr:row>15</xdr:row>
      <xdr:rowOff>219075</xdr:rowOff>
    </xdr:to>
    <xdr:sp>
      <xdr:nvSpPr>
        <xdr:cNvPr id="60" name="AutoShape 60"/>
        <xdr:cNvSpPr>
          <a:spLocks/>
        </xdr:cNvSpPr>
      </xdr:nvSpPr>
      <xdr:spPr>
        <a:xfrm rot="10636421">
          <a:off x="657225" y="4333875"/>
          <a:ext cx="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0</xdr:col>
      <xdr:colOff>657225</xdr:colOff>
      <xdr:row>15</xdr:row>
      <xdr:rowOff>114300</xdr:rowOff>
    </xdr:from>
    <xdr:to>
      <xdr:col>0</xdr:col>
      <xdr:colOff>657225</xdr:colOff>
      <xdr:row>15</xdr:row>
      <xdr:rowOff>228600</xdr:rowOff>
    </xdr:to>
    <xdr:sp>
      <xdr:nvSpPr>
        <xdr:cNvPr id="61" name="AutoShape 61"/>
        <xdr:cNvSpPr>
          <a:spLocks/>
        </xdr:cNvSpPr>
      </xdr:nvSpPr>
      <xdr:spPr>
        <a:xfrm rot="10636421">
          <a:off x="657225" y="4343400"/>
          <a:ext cx="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0</xdr:col>
      <xdr:colOff>657225</xdr:colOff>
      <xdr:row>15</xdr:row>
      <xdr:rowOff>85725</xdr:rowOff>
    </xdr:from>
    <xdr:to>
      <xdr:col>0</xdr:col>
      <xdr:colOff>657225</xdr:colOff>
      <xdr:row>15</xdr:row>
      <xdr:rowOff>85725</xdr:rowOff>
    </xdr:to>
    <xdr:sp>
      <xdr:nvSpPr>
        <xdr:cNvPr id="62" name="Line 62"/>
        <xdr:cNvSpPr>
          <a:spLocks/>
        </xdr:cNvSpPr>
      </xdr:nvSpPr>
      <xdr:spPr>
        <a:xfrm>
          <a:off x="657225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657225</xdr:colOff>
      <xdr:row>15</xdr:row>
      <xdr:rowOff>76200</xdr:rowOff>
    </xdr:from>
    <xdr:to>
      <xdr:col>0</xdr:col>
      <xdr:colOff>657225</xdr:colOff>
      <xdr:row>15</xdr:row>
      <xdr:rowOff>76200</xdr:rowOff>
    </xdr:to>
    <xdr:sp>
      <xdr:nvSpPr>
        <xdr:cNvPr id="63" name="Line 63"/>
        <xdr:cNvSpPr>
          <a:spLocks/>
        </xdr:cNvSpPr>
      </xdr:nvSpPr>
      <xdr:spPr>
        <a:xfrm>
          <a:off x="657225" y="43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15</xdr:row>
      <xdr:rowOff>133350</xdr:rowOff>
    </xdr:from>
    <xdr:to>
      <xdr:col>0</xdr:col>
      <xdr:colOff>152400</xdr:colOff>
      <xdr:row>15</xdr:row>
      <xdr:rowOff>219075</xdr:rowOff>
    </xdr:to>
    <xdr:sp>
      <xdr:nvSpPr>
        <xdr:cNvPr id="64" name="AutoShape 64"/>
        <xdr:cNvSpPr>
          <a:spLocks/>
        </xdr:cNvSpPr>
      </xdr:nvSpPr>
      <xdr:spPr>
        <a:xfrm>
          <a:off x="66675" y="4362450"/>
          <a:ext cx="85725" cy="8572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657225</xdr:colOff>
      <xdr:row>15</xdr:row>
      <xdr:rowOff>104775</xdr:rowOff>
    </xdr:from>
    <xdr:to>
      <xdr:col>0</xdr:col>
      <xdr:colOff>657225</xdr:colOff>
      <xdr:row>15</xdr:row>
      <xdr:rowOff>219075</xdr:rowOff>
    </xdr:to>
    <xdr:sp>
      <xdr:nvSpPr>
        <xdr:cNvPr id="65" name="AutoShape 65"/>
        <xdr:cNvSpPr>
          <a:spLocks/>
        </xdr:cNvSpPr>
      </xdr:nvSpPr>
      <xdr:spPr>
        <a:xfrm rot="10636421">
          <a:off x="657225" y="4333875"/>
          <a:ext cx="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0</xdr:col>
      <xdr:colOff>657225</xdr:colOff>
      <xdr:row>15</xdr:row>
      <xdr:rowOff>114300</xdr:rowOff>
    </xdr:from>
    <xdr:to>
      <xdr:col>0</xdr:col>
      <xdr:colOff>657225</xdr:colOff>
      <xdr:row>15</xdr:row>
      <xdr:rowOff>228600</xdr:rowOff>
    </xdr:to>
    <xdr:sp>
      <xdr:nvSpPr>
        <xdr:cNvPr id="66" name="AutoShape 66"/>
        <xdr:cNvSpPr>
          <a:spLocks/>
        </xdr:cNvSpPr>
      </xdr:nvSpPr>
      <xdr:spPr>
        <a:xfrm rot="10636421">
          <a:off x="657225" y="4343400"/>
          <a:ext cx="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0</xdr:col>
      <xdr:colOff>657225</xdr:colOff>
      <xdr:row>15</xdr:row>
      <xdr:rowOff>85725</xdr:rowOff>
    </xdr:from>
    <xdr:to>
      <xdr:col>0</xdr:col>
      <xdr:colOff>657225</xdr:colOff>
      <xdr:row>15</xdr:row>
      <xdr:rowOff>85725</xdr:rowOff>
    </xdr:to>
    <xdr:sp>
      <xdr:nvSpPr>
        <xdr:cNvPr id="67" name="Line 67"/>
        <xdr:cNvSpPr>
          <a:spLocks/>
        </xdr:cNvSpPr>
      </xdr:nvSpPr>
      <xdr:spPr>
        <a:xfrm>
          <a:off x="657225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657225</xdr:colOff>
      <xdr:row>15</xdr:row>
      <xdr:rowOff>76200</xdr:rowOff>
    </xdr:from>
    <xdr:to>
      <xdr:col>0</xdr:col>
      <xdr:colOff>657225</xdr:colOff>
      <xdr:row>15</xdr:row>
      <xdr:rowOff>76200</xdr:rowOff>
    </xdr:to>
    <xdr:sp>
      <xdr:nvSpPr>
        <xdr:cNvPr id="68" name="Line 68"/>
        <xdr:cNvSpPr>
          <a:spLocks/>
        </xdr:cNvSpPr>
      </xdr:nvSpPr>
      <xdr:spPr>
        <a:xfrm>
          <a:off x="657225" y="43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333375</xdr:colOff>
      <xdr:row>15</xdr:row>
      <xdr:rowOff>28575</xdr:rowOff>
    </xdr:from>
    <xdr:to>
      <xdr:col>2</xdr:col>
      <xdr:colOff>428625</xdr:colOff>
      <xdr:row>15</xdr:row>
      <xdr:rowOff>247650</xdr:rowOff>
    </xdr:to>
    <xdr:sp>
      <xdr:nvSpPr>
        <xdr:cNvPr id="69" name="AutoShape 69"/>
        <xdr:cNvSpPr>
          <a:spLocks/>
        </xdr:cNvSpPr>
      </xdr:nvSpPr>
      <xdr:spPr>
        <a:xfrm rot="10636421">
          <a:off x="1171575" y="4257675"/>
          <a:ext cx="95250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2</xdr:col>
      <xdr:colOff>628650</xdr:colOff>
      <xdr:row>15</xdr:row>
      <xdr:rowOff>47625</xdr:rowOff>
    </xdr:from>
    <xdr:to>
      <xdr:col>3</xdr:col>
      <xdr:colOff>85725</xdr:colOff>
      <xdr:row>16</xdr:row>
      <xdr:rowOff>9525</xdr:rowOff>
    </xdr:to>
    <xdr:sp>
      <xdr:nvSpPr>
        <xdr:cNvPr id="70" name="AutoShape 70"/>
        <xdr:cNvSpPr>
          <a:spLocks/>
        </xdr:cNvSpPr>
      </xdr:nvSpPr>
      <xdr:spPr>
        <a:xfrm rot="10636421">
          <a:off x="1466850" y="4276725"/>
          <a:ext cx="95250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2</xdr:col>
      <xdr:colOff>466725</xdr:colOff>
      <xdr:row>15</xdr:row>
      <xdr:rowOff>76200</xdr:rowOff>
    </xdr:from>
    <xdr:to>
      <xdr:col>2</xdr:col>
      <xdr:colOff>628650</xdr:colOff>
      <xdr:row>15</xdr:row>
      <xdr:rowOff>76200</xdr:rowOff>
    </xdr:to>
    <xdr:sp>
      <xdr:nvSpPr>
        <xdr:cNvPr id="71" name="Line 71"/>
        <xdr:cNvSpPr>
          <a:spLocks/>
        </xdr:cNvSpPr>
      </xdr:nvSpPr>
      <xdr:spPr>
        <a:xfrm>
          <a:off x="1304925" y="43053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171450</xdr:colOff>
      <xdr:row>15</xdr:row>
      <xdr:rowOff>95250</xdr:rowOff>
    </xdr:from>
    <xdr:to>
      <xdr:col>2</xdr:col>
      <xdr:colOff>57150</xdr:colOff>
      <xdr:row>15</xdr:row>
      <xdr:rowOff>95250</xdr:rowOff>
    </xdr:to>
    <xdr:sp>
      <xdr:nvSpPr>
        <xdr:cNvPr id="72" name="Line 72"/>
        <xdr:cNvSpPr>
          <a:spLocks/>
        </xdr:cNvSpPr>
      </xdr:nvSpPr>
      <xdr:spPr>
        <a:xfrm>
          <a:off x="828675" y="43243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514350</xdr:colOff>
      <xdr:row>13</xdr:row>
      <xdr:rowOff>38100</xdr:rowOff>
    </xdr:from>
    <xdr:to>
      <xdr:col>4</xdr:col>
      <xdr:colOff>609600</xdr:colOff>
      <xdr:row>14</xdr:row>
      <xdr:rowOff>0</xdr:rowOff>
    </xdr:to>
    <xdr:sp>
      <xdr:nvSpPr>
        <xdr:cNvPr id="73" name="AutoShape 73"/>
        <xdr:cNvSpPr>
          <a:spLocks/>
        </xdr:cNvSpPr>
      </xdr:nvSpPr>
      <xdr:spPr>
        <a:xfrm rot="10636421">
          <a:off x="2219325" y="3695700"/>
          <a:ext cx="95250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4</xdr:col>
      <xdr:colOff>695325</xdr:colOff>
      <xdr:row>13</xdr:row>
      <xdr:rowOff>28575</xdr:rowOff>
    </xdr:from>
    <xdr:to>
      <xdr:col>4</xdr:col>
      <xdr:colOff>809625</xdr:colOff>
      <xdr:row>13</xdr:row>
      <xdr:rowOff>28575</xdr:rowOff>
    </xdr:to>
    <xdr:sp>
      <xdr:nvSpPr>
        <xdr:cNvPr id="74" name="Line 74"/>
        <xdr:cNvSpPr>
          <a:spLocks/>
        </xdr:cNvSpPr>
      </xdr:nvSpPr>
      <xdr:spPr>
        <a:xfrm>
          <a:off x="2400300" y="3686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304800</xdr:colOff>
      <xdr:row>13</xdr:row>
      <xdr:rowOff>57150</xdr:rowOff>
    </xdr:from>
    <xdr:to>
      <xdr:col>2</xdr:col>
      <xdr:colOff>428625</xdr:colOff>
      <xdr:row>13</xdr:row>
      <xdr:rowOff>57150</xdr:rowOff>
    </xdr:to>
    <xdr:sp>
      <xdr:nvSpPr>
        <xdr:cNvPr id="75" name="Line 75"/>
        <xdr:cNvSpPr>
          <a:spLocks/>
        </xdr:cNvSpPr>
      </xdr:nvSpPr>
      <xdr:spPr>
        <a:xfrm>
          <a:off x="1143000" y="37147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238125</xdr:colOff>
      <xdr:row>13</xdr:row>
      <xdr:rowOff>38100</xdr:rowOff>
    </xdr:from>
    <xdr:to>
      <xdr:col>4</xdr:col>
      <xdr:colOff>371475</xdr:colOff>
      <xdr:row>13</xdr:row>
      <xdr:rowOff>38100</xdr:rowOff>
    </xdr:to>
    <xdr:sp>
      <xdr:nvSpPr>
        <xdr:cNvPr id="76" name="Line 76"/>
        <xdr:cNvSpPr>
          <a:spLocks/>
        </xdr:cNvSpPr>
      </xdr:nvSpPr>
      <xdr:spPr>
        <a:xfrm>
          <a:off x="1943100" y="36957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200025</xdr:colOff>
      <xdr:row>15</xdr:row>
      <xdr:rowOff>38100</xdr:rowOff>
    </xdr:from>
    <xdr:to>
      <xdr:col>4</xdr:col>
      <xdr:colOff>85725</xdr:colOff>
      <xdr:row>15</xdr:row>
      <xdr:rowOff>38100</xdr:rowOff>
    </xdr:to>
    <xdr:sp>
      <xdr:nvSpPr>
        <xdr:cNvPr id="77" name="Line 77"/>
        <xdr:cNvSpPr>
          <a:spLocks/>
        </xdr:cNvSpPr>
      </xdr:nvSpPr>
      <xdr:spPr>
        <a:xfrm>
          <a:off x="1676400" y="42672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371475</xdr:colOff>
      <xdr:row>25</xdr:row>
      <xdr:rowOff>0</xdr:rowOff>
    </xdr:from>
    <xdr:to>
      <xdr:col>2</xdr:col>
      <xdr:colOff>561975</xdr:colOff>
      <xdr:row>25</xdr:row>
      <xdr:rowOff>0</xdr:rowOff>
    </xdr:to>
    <xdr:sp>
      <xdr:nvSpPr>
        <xdr:cNvPr id="78" name="AutoShape 78"/>
        <xdr:cNvSpPr>
          <a:spLocks/>
        </xdr:cNvSpPr>
      </xdr:nvSpPr>
      <xdr:spPr>
        <a:xfrm rot="10636421">
          <a:off x="1209675" y="7143750"/>
          <a:ext cx="1905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2</xdr:col>
      <xdr:colOff>323850</xdr:colOff>
      <xdr:row>25</xdr:row>
      <xdr:rowOff>0</xdr:rowOff>
    </xdr:from>
    <xdr:to>
      <xdr:col>2</xdr:col>
      <xdr:colOff>523875</xdr:colOff>
      <xdr:row>25</xdr:row>
      <xdr:rowOff>0</xdr:rowOff>
    </xdr:to>
    <xdr:sp>
      <xdr:nvSpPr>
        <xdr:cNvPr id="79" name="AutoShape 79"/>
        <xdr:cNvSpPr>
          <a:spLocks/>
        </xdr:cNvSpPr>
      </xdr:nvSpPr>
      <xdr:spPr>
        <a:xfrm rot="10636421">
          <a:off x="1162050" y="7143750"/>
          <a:ext cx="1905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4</xdr:col>
      <xdr:colOff>361950</xdr:colOff>
      <xdr:row>25</xdr:row>
      <xdr:rowOff>0</xdr:rowOff>
    </xdr:from>
    <xdr:to>
      <xdr:col>4</xdr:col>
      <xdr:colOff>800100</xdr:colOff>
      <xdr:row>25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2066925" y="714375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Bookman Old Style"/>
              <a:ea typeface="Bookman Old Style"/>
              <a:cs typeface="Bookman Old Style"/>
            </a:rPr>
            <a:t>:</a:t>
          </a:r>
          <a:r>
            <a:rPr lang="en-US" cap="none" sz="500" b="1" i="0" u="none" baseline="0">
              <a:latin typeface="Bookman Old Style"/>
              <a:ea typeface="Bookman Old Style"/>
              <a:cs typeface="Bookman Old Style"/>
            </a:rPr>
            <a:t> </a:t>
          </a:r>
          <a:r>
            <a:rPr lang="en-US" cap="none" sz="1400" b="1" i="0" u="none" baseline="0">
              <a:latin typeface="Bookman Old Style"/>
              <a:ea typeface="Bookman Old Style"/>
              <a:cs typeface="Bookman Old Style"/>
            </a:rPr>
            <a:t>С</a:t>
          </a:r>
          <a:r>
            <a:rPr lang="en-US" cap="none" sz="800" b="1" i="0" u="none" baseline="0">
              <a:latin typeface="Bookman Old Style"/>
              <a:ea typeface="Bookman Old Style"/>
              <a:cs typeface="Bookman Old Style"/>
            </a:rPr>
            <a:t>0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18</xdr:row>
      <xdr:rowOff>0</xdr:rowOff>
    </xdr:from>
    <xdr:to>
      <xdr:col>0</xdr:col>
      <xdr:colOff>123825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349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238125</xdr:colOff>
      <xdr:row>18</xdr:row>
      <xdr:rowOff>0</xdr:rowOff>
    </xdr:from>
    <xdr:to>
      <xdr:col>0</xdr:col>
      <xdr:colOff>238125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238125" y="349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95250</xdr:colOff>
      <xdr:row>18</xdr:row>
      <xdr:rowOff>19050</xdr:rowOff>
    </xdr:from>
    <xdr:to>
      <xdr:col>2</xdr:col>
      <xdr:colOff>295275</xdr:colOff>
      <xdr:row>18</xdr:row>
      <xdr:rowOff>200025</xdr:rowOff>
    </xdr:to>
    <xdr:sp>
      <xdr:nvSpPr>
        <xdr:cNvPr id="3" name="AutoShape 4"/>
        <xdr:cNvSpPr>
          <a:spLocks/>
        </xdr:cNvSpPr>
      </xdr:nvSpPr>
      <xdr:spPr>
        <a:xfrm rot="10636421">
          <a:off x="3829050" y="3514725"/>
          <a:ext cx="200025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2</xdr:col>
      <xdr:colOff>66675</xdr:colOff>
      <xdr:row>19</xdr:row>
      <xdr:rowOff>28575</xdr:rowOff>
    </xdr:from>
    <xdr:to>
      <xdr:col>2</xdr:col>
      <xdr:colOff>266700</xdr:colOff>
      <xdr:row>20</xdr:row>
      <xdr:rowOff>0</xdr:rowOff>
    </xdr:to>
    <xdr:sp>
      <xdr:nvSpPr>
        <xdr:cNvPr id="4" name="AutoShape 5"/>
        <xdr:cNvSpPr>
          <a:spLocks/>
        </xdr:cNvSpPr>
      </xdr:nvSpPr>
      <xdr:spPr>
        <a:xfrm rot="10636421">
          <a:off x="3800475" y="3743325"/>
          <a:ext cx="200025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2</xdr:col>
      <xdr:colOff>142875</xdr:colOff>
      <xdr:row>20</xdr:row>
      <xdr:rowOff>66675</xdr:rowOff>
    </xdr:from>
    <xdr:to>
      <xdr:col>2</xdr:col>
      <xdr:colOff>247650</xdr:colOff>
      <xdr:row>20</xdr:row>
      <xdr:rowOff>266700</xdr:rowOff>
    </xdr:to>
    <xdr:sp>
      <xdr:nvSpPr>
        <xdr:cNvPr id="5" name="AutoShape 10"/>
        <xdr:cNvSpPr>
          <a:spLocks/>
        </xdr:cNvSpPr>
      </xdr:nvSpPr>
      <xdr:spPr>
        <a:xfrm rot="10636421">
          <a:off x="3876675" y="3962400"/>
          <a:ext cx="104775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1</xdr:col>
      <xdr:colOff>152400</xdr:colOff>
      <xdr:row>21</xdr:row>
      <xdr:rowOff>47625</xdr:rowOff>
    </xdr:from>
    <xdr:to>
      <xdr:col>1</xdr:col>
      <xdr:colOff>257175</xdr:colOff>
      <xdr:row>21</xdr:row>
      <xdr:rowOff>161925</xdr:rowOff>
    </xdr:to>
    <xdr:sp>
      <xdr:nvSpPr>
        <xdr:cNvPr id="6" name="AutoShape 14"/>
        <xdr:cNvSpPr>
          <a:spLocks/>
        </xdr:cNvSpPr>
      </xdr:nvSpPr>
      <xdr:spPr>
        <a:xfrm rot="10636421">
          <a:off x="3209925" y="4210050"/>
          <a:ext cx="104775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2</xdr:col>
      <xdr:colOff>133350</xdr:colOff>
      <xdr:row>21</xdr:row>
      <xdr:rowOff>9525</xdr:rowOff>
    </xdr:from>
    <xdr:to>
      <xdr:col>2</xdr:col>
      <xdr:colOff>247650</xdr:colOff>
      <xdr:row>21</xdr:row>
      <xdr:rowOff>180975</xdr:rowOff>
    </xdr:to>
    <xdr:sp>
      <xdr:nvSpPr>
        <xdr:cNvPr id="7" name="AutoShape 15"/>
        <xdr:cNvSpPr>
          <a:spLocks/>
        </xdr:cNvSpPr>
      </xdr:nvSpPr>
      <xdr:spPr>
        <a:xfrm rot="10636421">
          <a:off x="3867150" y="4171950"/>
          <a:ext cx="12382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1</xdr:col>
      <xdr:colOff>247650</xdr:colOff>
      <xdr:row>23</xdr:row>
      <xdr:rowOff>28575</xdr:rowOff>
    </xdr:from>
    <xdr:to>
      <xdr:col>1</xdr:col>
      <xdr:colOff>381000</xdr:colOff>
      <xdr:row>23</xdr:row>
      <xdr:rowOff>28575</xdr:rowOff>
    </xdr:to>
    <xdr:sp>
      <xdr:nvSpPr>
        <xdr:cNvPr id="8" name="Line 19"/>
        <xdr:cNvSpPr>
          <a:spLocks/>
        </xdr:cNvSpPr>
      </xdr:nvSpPr>
      <xdr:spPr>
        <a:xfrm>
          <a:off x="3305175" y="46482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381000</xdr:colOff>
      <xdr:row>22</xdr:row>
      <xdr:rowOff>76200</xdr:rowOff>
    </xdr:from>
    <xdr:to>
      <xdr:col>2</xdr:col>
      <xdr:colOff>590550</xdr:colOff>
      <xdr:row>22</xdr:row>
      <xdr:rowOff>76200</xdr:rowOff>
    </xdr:to>
    <xdr:sp>
      <xdr:nvSpPr>
        <xdr:cNvPr id="9" name="Line 20"/>
        <xdr:cNvSpPr>
          <a:spLocks/>
        </xdr:cNvSpPr>
      </xdr:nvSpPr>
      <xdr:spPr>
        <a:xfrm>
          <a:off x="4114800" y="44291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361950</xdr:colOff>
      <xdr:row>23</xdr:row>
      <xdr:rowOff>9525</xdr:rowOff>
    </xdr:from>
    <xdr:to>
      <xdr:col>2</xdr:col>
      <xdr:colOff>571500</xdr:colOff>
      <xdr:row>23</xdr:row>
      <xdr:rowOff>9525</xdr:rowOff>
    </xdr:to>
    <xdr:sp>
      <xdr:nvSpPr>
        <xdr:cNvPr id="10" name="Line 21"/>
        <xdr:cNvSpPr>
          <a:spLocks/>
        </xdr:cNvSpPr>
      </xdr:nvSpPr>
      <xdr:spPr>
        <a:xfrm>
          <a:off x="4095750" y="46291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381000</xdr:colOff>
      <xdr:row>24</xdr:row>
      <xdr:rowOff>152400</xdr:rowOff>
    </xdr:from>
    <xdr:to>
      <xdr:col>2</xdr:col>
      <xdr:colOff>504825</xdr:colOff>
      <xdr:row>24</xdr:row>
      <xdr:rowOff>266700</xdr:rowOff>
    </xdr:to>
    <xdr:sp>
      <xdr:nvSpPr>
        <xdr:cNvPr id="11" name="AutoShape 25"/>
        <xdr:cNvSpPr>
          <a:spLocks/>
        </xdr:cNvSpPr>
      </xdr:nvSpPr>
      <xdr:spPr>
        <a:xfrm rot="10636421">
          <a:off x="4114800" y="4962525"/>
          <a:ext cx="123825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2</xdr:col>
      <xdr:colOff>371475</xdr:colOff>
      <xdr:row>25</xdr:row>
      <xdr:rowOff>57150</xdr:rowOff>
    </xdr:from>
    <xdr:to>
      <xdr:col>2</xdr:col>
      <xdr:colOff>466725</xdr:colOff>
      <xdr:row>25</xdr:row>
      <xdr:rowOff>200025</xdr:rowOff>
    </xdr:to>
    <xdr:sp>
      <xdr:nvSpPr>
        <xdr:cNvPr id="12" name="AutoShape 26"/>
        <xdr:cNvSpPr>
          <a:spLocks/>
        </xdr:cNvSpPr>
      </xdr:nvSpPr>
      <xdr:spPr>
        <a:xfrm rot="10636421">
          <a:off x="4105275" y="5133975"/>
          <a:ext cx="95250" cy="142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2</xdr:col>
      <xdr:colOff>95250</xdr:colOff>
      <xdr:row>26</xdr:row>
      <xdr:rowOff>19050</xdr:rowOff>
    </xdr:from>
    <xdr:to>
      <xdr:col>2</xdr:col>
      <xdr:colOff>295275</xdr:colOff>
      <xdr:row>26</xdr:row>
      <xdr:rowOff>200025</xdr:rowOff>
    </xdr:to>
    <xdr:sp>
      <xdr:nvSpPr>
        <xdr:cNvPr id="13" name="AutoShape 27"/>
        <xdr:cNvSpPr>
          <a:spLocks/>
        </xdr:cNvSpPr>
      </xdr:nvSpPr>
      <xdr:spPr>
        <a:xfrm rot="10636421">
          <a:off x="3829050" y="5324475"/>
          <a:ext cx="200025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2</xdr:col>
      <xdr:colOff>66675</xdr:colOff>
      <xdr:row>27</xdr:row>
      <xdr:rowOff>28575</xdr:rowOff>
    </xdr:from>
    <xdr:to>
      <xdr:col>2</xdr:col>
      <xdr:colOff>266700</xdr:colOff>
      <xdr:row>28</xdr:row>
      <xdr:rowOff>0</xdr:rowOff>
    </xdr:to>
    <xdr:sp>
      <xdr:nvSpPr>
        <xdr:cNvPr id="14" name="AutoShape 28"/>
        <xdr:cNvSpPr>
          <a:spLocks/>
        </xdr:cNvSpPr>
      </xdr:nvSpPr>
      <xdr:spPr>
        <a:xfrm rot="10636421">
          <a:off x="3800475" y="5553075"/>
          <a:ext cx="200025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1</xdr:col>
      <xdr:colOff>247650</xdr:colOff>
      <xdr:row>26</xdr:row>
      <xdr:rowOff>171450</xdr:rowOff>
    </xdr:from>
    <xdr:to>
      <xdr:col>1</xdr:col>
      <xdr:colOff>428625</xdr:colOff>
      <xdr:row>26</xdr:row>
      <xdr:rowOff>171450</xdr:rowOff>
    </xdr:to>
    <xdr:sp>
      <xdr:nvSpPr>
        <xdr:cNvPr id="15" name="Line 29"/>
        <xdr:cNvSpPr>
          <a:spLocks/>
        </xdr:cNvSpPr>
      </xdr:nvSpPr>
      <xdr:spPr>
        <a:xfrm>
          <a:off x="3305175" y="54768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438150</xdr:colOff>
      <xdr:row>27</xdr:row>
      <xdr:rowOff>19050</xdr:rowOff>
    </xdr:from>
    <xdr:to>
      <xdr:col>2</xdr:col>
      <xdr:colOff>542925</xdr:colOff>
      <xdr:row>27</xdr:row>
      <xdr:rowOff>19050</xdr:rowOff>
    </xdr:to>
    <xdr:sp>
      <xdr:nvSpPr>
        <xdr:cNvPr id="16" name="Line 30"/>
        <xdr:cNvSpPr>
          <a:spLocks/>
        </xdr:cNvSpPr>
      </xdr:nvSpPr>
      <xdr:spPr>
        <a:xfrm>
          <a:off x="4171950" y="55435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33</xdr:row>
      <xdr:rowOff>133350</xdr:rowOff>
    </xdr:from>
    <xdr:to>
      <xdr:col>0</xdr:col>
      <xdr:colOff>152400</xdr:colOff>
      <xdr:row>33</xdr:row>
      <xdr:rowOff>219075</xdr:rowOff>
    </xdr:to>
    <xdr:sp>
      <xdr:nvSpPr>
        <xdr:cNvPr id="17" name="AutoShape 31"/>
        <xdr:cNvSpPr>
          <a:spLocks/>
        </xdr:cNvSpPr>
      </xdr:nvSpPr>
      <xdr:spPr>
        <a:xfrm>
          <a:off x="66675" y="7010400"/>
          <a:ext cx="85725" cy="8572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123825</xdr:rowOff>
    </xdr:from>
    <xdr:to>
      <xdr:col>0</xdr:col>
      <xdr:colOff>561975</xdr:colOff>
      <xdr:row>33</xdr:row>
      <xdr:rowOff>190500</xdr:rowOff>
    </xdr:to>
    <xdr:sp>
      <xdr:nvSpPr>
        <xdr:cNvPr id="18" name="AutoShape 32"/>
        <xdr:cNvSpPr>
          <a:spLocks/>
        </xdr:cNvSpPr>
      </xdr:nvSpPr>
      <xdr:spPr>
        <a:xfrm>
          <a:off x="514350" y="7000875"/>
          <a:ext cx="57150" cy="666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904875</xdr:colOff>
      <xdr:row>33</xdr:row>
      <xdr:rowOff>104775</xdr:rowOff>
    </xdr:from>
    <xdr:to>
      <xdr:col>0</xdr:col>
      <xdr:colOff>1019175</xdr:colOff>
      <xdr:row>33</xdr:row>
      <xdr:rowOff>219075</xdr:rowOff>
    </xdr:to>
    <xdr:sp>
      <xdr:nvSpPr>
        <xdr:cNvPr id="19" name="AutoShape 33"/>
        <xdr:cNvSpPr>
          <a:spLocks/>
        </xdr:cNvSpPr>
      </xdr:nvSpPr>
      <xdr:spPr>
        <a:xfrm rot="10636421">
          <a:off x="904875" y="6981825"/>
          <a:ext cx="123825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0</xdr:col>
      <xdr:colOff>1457325</xdr:colOff>
      <xdr:row>33</xdr:row>
      <xdr:rowOff>114300</xdr:rowOff>
    </xdr:from>
    <xdr:to>
      <xdr:col>0</xdr:col>
      <xdr:colOff>1581150</xdr:colOff>
      <xdr:row>33</xdr:row>
      <xdr:rowOff>228600</xdr:rowOff>
    </xdr:to>
    <xdr:sp>
      <xdr:nvSpPr>
        <xdr:cNvPr id="20" name="AutoShape 34"/>
        <xdr:cNvSpPr>
          <a:spLocks/>
        </xdr:cNvSpPr>
      </xdr:nvSpPr>
      <xdr:spPr>
        <a:xfrm rot="10636421">
          <a:off x="1457325" y="6991350"/>
          <a:ext cx="123825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0</xdr:col>
      <xdr:colOff>66675</xdr:colOff>
      <xdr:row>35</xdr:row>
      <xdr:rowOff>133350</xdr:rowOff>
    </xdr:from>
    <xdr:to>
      <xdr:col>0</xdr:col>
      <xdr:colOff>152400</xdr:colOff>
      <xdr:row>35</xdr:row>
      <xdr:rowOff>219075</xdr:rowOff>
    </xdr:to>
    <xdr:sp>
      <xdr:nvSpPr>
        <xdr:cNvPr id="21" name="AutoShape 35"/>
        <xdr:cNvSpPr>
          <a:spLocks/>
        </xdr:cNvSpPr>
      </xdr:nvSpPr>
      <xdr:spPr>
        <a:xfrm>
          <a:off x="66675" y="7505700"/>
          <a:ext cx="85725" cy="8572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523875</xdr:colOff>
      <xdr:row>35</xdr:row>
      <xdr:rowOff>123825</xdr:rowOff>
    </xdr:from>
    <xdr:to>
      <xdr:col>0</xdr:col>
      <xdr:colOff>581025</xdr:colOff>
      <xdr:row>35</xdr:row>
      <xdr:rowOff>190500</xdr:rowOff>
    </xdr:to>
    <xdr:sp>
      <xdr:nvSpPr>
        <xdr:cNvPr id="22" name="AutoShape 36"/>
        <xdr:cNvSpPr>
          <a:spLocks/>
        </xdr:cNvSpPr>
      </xdr:nvSpPr>
      <xdr:spPr>
        <a:xfrm>
          <a:off x="523875" y="7496175"/>
          <a:ext cx="57150" cy="666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1876425</xdr:colOff>
      <xdr:row>35</xdr:row>
      <xdr:rowOff>114300</xdr:rowOff>
    </xdr:from>
    <xdr:to>
      <xdr:col>0</xdr:col>
      <xdr:colOff>2000250</xdr:colOff>
      <xdr:row>35</xdr:row>
      <xdr:rowOff>228600</xdr:rowOff>
    </xdr:to>
    <xdr:sp>
      <xdr:nvSpPr>
        <xdr:cNvPr id="23" name="AutoShape 38"/>
        <xdr:cNvSpPr>
          <a:spLocks/>
        </xdr:cNvSpPr>
      </xdr:nvSpPr>
      <xdr:spPr>
        <a:xfrm rot="10636421">
          <a:off x="1876425" y="7486650"/>
          <a:ext cx="123825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0</xdr:col>
      <xdr:colOff>609600</xdr:colOff>
      <xdr:row>33</xdr:row>
      <xdr:rowOff>133350</xdr:rowOff>
    </xdr:from>
    <xdr:to>
      <xdr:col>0</xdr:col>
      <xdr:colOff>638175</xdr:colOff>
      <xdr:row>33</xdr:row>
      <xdr:rowOff>133350</xdr:rowOff>
    </xdr:to>
    <xdr:sp>
      <xdr:nvSpPr>
        <xdr:cNvPr id="24" name="Line 39"/>
        <xdr:cNvSpPr>
          <a:spLocks/>
        </xdr:cNvSpPr>
      </xdr:nvSpPr>
      <xdr:spPr>
        <a:xfrm>
          <a:off x="609600" y="70104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1152525</xdr:colOff>
      <xdr:row>33</xdr:row>
      <xdr:rowOff>85725</xdr:rowOff>
    </xdr:from>
    <xdr:to>
      <xdr:col>0</xdr:col>
      <xdr:colOff>1209675</xdr:colOff>
      <xdr:row>33</xdr:row>
      <xdr:rowOff>85725</xdr:rowOff>
    </xdr:to>
    <xdr:sp>
      <xdr:nvSpPr>
        <xdr:cNvPr id="25" name="Line 40"/>
        <xdr:cNvSpPr>
          <a:spLocks/>
        </xdr:cNvSpPr>
      </xdr:nvSpPr>
      <xdr:spPr>
        <a:xfrm>
          <a:off x="1152525" y="69627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1676400</xdr:colOff>
      <xdr:row>33</xdr:row>
      <xdr:rowOff>76200</xdr:rowOff>
    </xdr:from>
    <xdr:to>
      <xdr:col>0</xdr:col>
      <xdr:colOff>1724025</xdr:colOff>
      <xdr:row>33</xdr:row>
      <xdr:rowOff>76200</xdr:rowOff>
    </xdr:to>
    <xdr:sp>
      <xdr:nvSpPr>
        <xdr:cNvPr id="26" name="Line 43"/>
        <xdr:cNvSpPr>
          <a:spLocks/>
        </xdr:cNvSpPr>
      </xdr:nvSpPr>
      <xdr:spPr>
        <a:xfrm>
          <a:off x="1676400" y="69532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638175</xdr:colOff>
      <xdr:row>35</xdr:row>
      <xdr:rowOff>85725</xdr:rowOff>
    </xdr:from>
    <xdr:to>
      <xdr:col>0</xdr:col>
      <xdr:colOff>676275</xdr:colOff>
      <xdr:row>35</xdr:row>
      <xdr:rowOff>85725</xdr:rowOff>
    </xdr:to>
    <xdr:sp>
      <xdr:nvSpPr>
        <xdr:cNvPr id="27" name="Line 44"/>
        <xdr:cNvSpPr>
          <a:spLocks/>
        </xdr:cNvSpPr>
      </xdr:nvSpPr>
      <xdr:spPr>
        <a:xfrm>
          <a:off x="638175" y="74580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1114425</xdr:colOff>
      <xdr:row>35</xdr:row>
      <xdr:rowOff>57150</xdr:rowOff>
    </xdr:from>
    <xdr:to>
      <xdr:col>0</xdr:col>
      <xdr:colOff>1143000</xdr:colOff>
      <xdr:row>35</xdr:row>
      <xdr:rowOff>57150</xdr:rowOff>
    </xdr:to>
    <xdr:sp>
      <xdr:nvSpPr>
        <xdr:cNvPr id="28" name="Line 45"/>
        <xdr:cNvSpPr>
          <a:spLocks/>
        </xdr:cNvSpPr>
      </xdr:nvSpPr>
      <xdr:spPr>
        <a:xfrm>
          <a:off x="1114425" y="7429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1466850</xdr:colOff>
      <xdr:row>35</xdr:row>
      <xdr:rowOff>66675</xdr:rowOff>
    </xdr:from>
    <xdr:to>
      <xdr:col>0</xdr:col>
      <xdr:colOff>1543050</xdr:colOff>
      <xdr:row>35</xdr:row>
      <xdr:rowOff>66675</xdr:rowOff>
    </xdr:to>
    <xdr:sp>
      <xdr:nvSpPr>
        <xdr:cNvPr id="29" name="Line 46"/>
        <xdr:cNvSpPr>
          <a:spLocks/>
        </xdr:cNvSpPr>
      </xdr:nvSpPr>
      <xdr:spPr>
        <a:xfrm>
          <a:off x="1466850" y="7439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2028825</xdr:colOff>
      <xdr:row>35</xdr:row>
      <xdr:rowOff>47625</xdr:rowOff>
    </xdr:from>
    <xdr:to>
      <xdr:col>0</xdr:col>
      <xdr:colOff>2105025</xdr:colOff>
      <xdr:row>35</xdr:row>
      <xdr:rowOff>47625</xdr:rowOff>
    </xdr:to>
    <xdr:sp>
      <xdr:nvSpPr>
        <xdr:cNvPr id="30" name="Line 48"/>
        <xdr:cNvSpPr>
          <a:spLocks/>
        </xdr:cNvSpPr>
      </xdr:nvSpPr>
      <xdr:spPr>
        <a:xfrm>
          <a:off x="2028825" y="74199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31</xdr:row>
      <xdr:rowOff>133350</xdr:rowOff>
    </xdr:from>
    <xdr:to>
      <xdr:col>0</xdr:col>
      <xdr:colOff>152400</xdr:colOff>
      <xdr:row>31</xdr:row>
      <xdr:rowOff>219075</xdr:rowOff>
    </xdr:to>
    <xdr:sp>
      <xdr:nvSpPr>
        <xdr:cNvPr id="31" name="AutoShape 49"/>
        <xdr:cNvSpPr>
          <a:spLocks/>
        </xdr:cNvSpPr>
      </xdr:nvSpPr>
      <xdr:spPr>
        <a:xfrm>
          <a:off x="66675" y="6534150"/>
          <a:ext cx="85725" cy="8572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37</xdr:row>
      <xdr:rowOff>133350</xdr:rowOff>
    </xdr:from>
    <xdr:to>
      <xdr:col>0</xdr:col>
      <xdr:colOff>152400</xdr:colOff>
      <xdr:row>37</xdr:row>
      <xdr:rowOff>219075</xdr:rowOff>
    </xdr:to>
    <xdr:sp>
      <xdr:nvSpPr>
        <xdr:cNvPr id="32" name="AutoShape 56"/>
        <xdr:cNvSpPr>
          <a:spLocks/>
        </xdr:cNvSpPr>
      </xdr:nvSpPr>
      <xdr:spPr>
        <a:xfrm>
          <a:off x="66675" y="7991475"/>
          <a:ext cx="85725" cy="8572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923925</xdr:colOff>
      <xdr:row>37</xdr:row>
      <xdr:rowOff>152400</xdr:rowOff>
    </xdr:from>
    <xdr:to>
      <xdr:col>0</xdr:col>
      <xdr:colOff>1009650</xdr:colOff>
      <xdr:row>37</xdr:row>
      <xdr:rowOff>228600</xdr:rowOff>
    </xdr:to>
    <xdr:sp>
      <xdr:nvSpPr>
        <xdr:cNvPr id="33" name="AutoShape 57"/>
        <xdr:cNvSpPr>
          <a:spLocks/>
        </xdr:cNvSpPr>
      </xdr:nvSpPr>
      <xdr:spPr>
        <a:xfrm>
          <a:off x="923925" y="8010525"/>
          <a:ext cx="85725" cy="7620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1666875</xdr:colOff>
      <xdr:row>37</xdr:row>
      <xdr:rowOff>142875</xdr:rowOff>
    </xdr:from>
    <xdr:to>
      <xdr:col>0</xdr:col>
      <xdr:colOff>1752600</xdr:colOff>
      <xdr:row>37</xdr:row>
      <xdr:rowOff>238125</xdr:rowOff>
    </xdr:to>
    <xdr:sp>
      <xdr:nvSpPr>
        <xdr:cNvPr id="34" name="AutoShape 58"/>
        <xdr:cNvSpPr>
          <a:spLocks/>
        </xdr:cNvSpPr>
      </xdr:nvSpPr>
      <xdr:spPr>
        <a:xfrm>
          <a:off x="1666875" y="8001000"/>
          <a:ext cx="85725" cy="9525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38100</xdr:colOff>
      <xdr:row>37</xdr:row>
      <xdr:rowOff>114300</xdr:rowOff>
    </xdr:from>
    <xdr:to>
      <xdr:col>4</xdr:col>
      <xdr:colOff>104775</xdr:colOff>
      <xdr:row>37</xdr:row>
      <xdr:rowOff>142875</xdr:rowOff>
    </xdr:to>
    <xdr:sp>
      <xdr:nvSpPr>
        <xdr:cNvPr id="35" name="Polygon 64"/>
        <xdr:cNvSpPr>
          <a:spLocks/>
        </xdr:cNvSpPr>
      </xdr:nvSpPr>
      <xdr:spPr>
        <a:xfrm flipV="1">
          <a:off x="4581525" y="7972425"/>
          <a:ext cx="190500" cy="28575"/>
        </a:xfrm>
        <a:custGeom>
          <a:pathLst>
            <a:path h="10" w="53">
              <a:moveTo>
                <a:pt x="0" y="6"/>
              </a:moveTo>
              <a:cubicBezTo>
                <a:pt x="10" y="3"/>
                <a:pt x="4" y="4"/>
                <a:pt x="20" y="5"/>
              </a:cubicBezTo>
              <a:cubicBezTo>
                <a:pt x="26" y="7"/>
                <a:pt x="32" y="8"/>
                <a:pt x="38" y="10"/>
              </a:cubicBezTo>
              <a:cubicBezTo>
                <a:pt x="45" y="9"/>
                <a:pt x="47" y="10"/>
                <a:pt x="52" y="5"/>
              </a:cubicBezTo>
              <a:cubicBezTo>
                <a:pt x="52" y="3"/>
                <a:pt x="53" y="0"/>
                <a:pt x="53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38100</xdr:colOff>
      <xdr:row>37</xdr:row>
      <xdr:rowOff>171450</xdr:rowOff>
    </xdr:from>
    <xdr:to>
      <xdr:col>4</xdr:col>
      <xdr:colOff>104775</xdr:colOff>
      <xdr:row>37</xdr:row>
      <xdr:rowOff>200025</xdr:rowOff>
    </xdr:to>
    <xdr:sp>
      <xdr:nvSpPr>
        <xdr:cNvPr id="36" name="Polygon 65"/>
        <xdr:cNvSpPr>
          <a:spLocks/>
        </xdr:cNvSpPr>
      </xdr:nvSpPr>
      <xdr:spPr>
        <a:xfrm flipV="1">
          <a:off x="4581525" y="8029575"/>
          <a:ext cx="190500" cy="28575"/>
        </a:xfrm>
        <a:custGeom>
          <a:pathLst>
            <a:path h="10" w="53">
              <a:moveTo>
                <a:pt x="0" y="6"/>
              </a:moveTo>
              <a:cubicBezTo>
                <a:pt x="10" y="3"/>
                <a:pt x="4" y="4"/>
                <a:pt x="20" y="5"/>
              </a:cubicBezTo>
              <a:cubicBezTo>
                <a:pt x="26" y="7"/>
                <a:pt x="32" y="8"/>
                <a:pt x="38" y="10"/>
              </a:cubicBezTo>
              <a:cubicBezTo>
                <a:pt x="45" y="9"/>
                <a:pt x="47" y="10"/>
                <a:pt x="52" y="5"/>
              </a:cubicBezTo>
              <a:cubicBezTo>
                <a:pt x="52" y="3"/>
                <a:pt x="53" y="0"/>
                <a:pt x="53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42</xdr:row>
      <xdr:rowOff>133350</xdr:rowOff>
    </xdr:from>
    <xdr:to>
      <xdr:col>0</xdr:col>
      <xdr:colOff>152400</xdr:colOff>
      <xdr:row>42</xdr:row>
      <xdr:rowOff>219075</xdr:rowOff>
    </xdr:to>
    <xdr:sp>
      <xdr:nvSpPr>
        <xdr:cNvPr id="37" name="AutoShape 66"/>
        <xdr:cNvSpPr>
          <a:spLocks/>
        </xdr:cNvSpPr>
      </xdr:nvSpPr>
      <xdr:spPr>
        <a:xfrm>
          <a:off x="66675" y="9172575"/>
          <a:ext cx="85725" cy="8572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666750</xdr:colOff>
      <xdr:row>42</xdr:row>
      <xdr:rowOff>133350</xdr:rowOff>
    </xdr:from>
    <xdr:to>
      <xdr:col>0</xdr:col>
      <xdr:colOff>714375</xdr:colOff>
      <xdr:row>42</xdr:row>
      <xdr:rowOff>200025</xdr:rowOff>
    </xdr:to>
    <xdr:sp>
      <xdr:nvSpPr>
        <xdr:cNvPr id="38" name="AutoShape 67"/>
        <xdr:cNvSpPr>
          <a:spLocks/>
        </xdr:cNvSpPr>
      </xdr:nvSpPr>
      <xdr:spPr>
        <a:xfrm>
          <a:off x="666750" y="9172575"/>
          <a:ext cx="57150" cy="666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44</xdr:row>
      <xdr:rowOff>133350</xdr:rowOff>
    </xdr:from>
    <xdr:to>
      <xdr:col>0</xdr:col>
      <xdr:colOff>152400</xdr:colOff>
      <xdr:row>44</xdr:row>
      <xdr:rowOff>219075</xdr:rowOff>
    </xdr:to>
    <xdr:sp>
      <xdr:nvSpPr>
        <xdr:cNvPr id="39" name="AutoShape 70"/>
        <xdr:cNvSpPr>
          <a:spLocks/>
        </xdr:cNvSpPr>
      </xdr:nvSpPr>
      <xdr:spPr>
        <a:xfrm>
          <a:off x="66675" y="9667875"/>
          <a:ext cx="85725" cy="8572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1695450</xdr:colOff>
      <xdr:row>44</xdr:row>
      <xdr:rowOff>114300</xdr:rowOff>
    </xdr:from>
    <xdr:to>
      <xdr:col>0</xdr:col>
      <xdr:colOff>1819275</xdr:colOff>
      <xdr:row>44</xdr:row>
      <xdr:rowOff>228600</xdr:rowOff>
    </xdr:to>
    <xdr:sp>
      <xdr:nvSpPr>
        <xdr:cNvPr id="40" name="AutoShape 72"/>
        <xdr:cNvSpPr>
          <a:spLocks/>
        </xdr:cNvSpPr>
      </xdr:nvSpPr>
      <xdr:spPr>
        <a:xfrm rot="10636421">
          <a:off x="1695450" y="9648825"/>
          <a:ext cx="123825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0</xdr:col>
      <xdr:colOff>609600</xdr:colOff>
      <xdr:row>42</xdr:row>
      <xdr:rowOff>133350</xdr:rowOff>
    </xdr:from>
    <xdr:to>
      <xdr:col>0</xdr:col>
      <xdr:colOff>638175</xdr:colOff>
      <xdr:row>42</xdr:row>
      <xdr:rowOff>133350</xdr:rowOff>
    </xdr:to>
    <xdr:sp>
      <xdr:nvSpPr>
        <xdr:cNvPr id="41" name="Line 73"/>
        <xdr:cNvSpPr>
          <a:spLocks/>
        </xdr:cNvSpPr>
      </xdr:nvSpPr>
      <xdr:spPr>
        <a:xfrm>
          <a:off x="609600" y="91725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1152525</xdr:colOff>
      <xdr:row>42</xdr:row>
      <xdr:rowOff>76200</xdr:rowOff>
    </xdr:from>
    <xdr:to>
      <xdr:col>0</xdr:col>
      <xdr:colOff>1209675</xdr:colOff>
      <xdr:row>42</xdr:row>
      <xdr:rowOff>76200</xdr:rowOff>
    </xdr:to>
    <xdr:sp>
      <xdr:nvSpPr>
        <xdr:cNvPr id="42" name="Line 74"/>
        <xdr:cNvSpPr>
          <a:spLocks/>
        </xdr:cNvSpPr>
      </xdr:nvSpPr>
      <xdr:spPr>
        <a:xfrm>
          <a:off x="1152525" y="91154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1457325</xdr:colOff>
      <xdr:row>42</xdr:row>
      <xdr:rowOff>76200</xdr:rowOff>
    </xdr:from>
    <xdr:to>
      <xdr:col>0</xdr:col>
      <xdr:colOff>1504950</xdr:colOff>
      <xdr:row>42</xdr:row>
      <xdr:rowOff>76200</xdr:rowOff>
    </xdr:to>
    <xdr:sp>
      <xdr:nvSpPr>
        <xdr:cNvPr id="43" name="Line 75"/>
        <xdr:cNvSpPr>
          <a:spLocks/>
        </xdr:cNvSpPr>
      </xdr:nvSpPr>
      <xdr:spPr>
        <a:xfrm>
          <a:off x="1457325" y="91154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1390650</xdr:colOff>
      <xdr:row>44</xdr:row>
      <xdr:rowOff>66675</xdr:rowOff>
    </xdr:from>
    <xdr:to>
      <xdr:col>0</xdr:col>
      <xdr:colOff>1466850</xdr:colOff>
      <xdr:row>44</xdr:row>
      <xdr:rowOff>66675</xdr:rowOff>
    </xdr:to>
    <xdr:sp>
      <xdr:nvSpPr>
        <xdr:cNvPr id="44" name="Line 78"/>
        <xdr:cNvSpPr>
          <a:spLocks/>
        </xdr:cNvSpPr>
      </xdr:nvSpPr>
      <xdr:spPr>
        <a:xfrm>
          <a:off x="1390650" y="96012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40</xdr:row>
      <xdr:rowOff>133350</xdr:rowOff>
    </xdr:from>
    <xdr:to>
      <xdr:col>0</xdr:col>
      <xdr:colOff>152400</xdr:colOff>
      <xdr:row>40</xdr:row>
      <xdr:rowOff>219075</xdr:rowOff>
    </xdr:to>
    <xdr:sp>
      <xdr:nvSpPr>
        <xdr:cNvPr id="45" name="AutoShape 80"/>
        <xdr:cNvSpPr>
          <a:spLocks/>
        </xdr:cNvSpPr>
      </xdr:nvSpPr>
      <xdr:spPr>
        <a:xfrm>
          <a:off x="66675" y="8696325"/>
          <a:ext cx="85725" cy="8572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46</xdr:row>
      <xdr:rowOff>133350</xdr:rowOff>
    </xdr:from>
    <xdr:to>
      <xdr:col>0</xdr:col>
      <xdr:colOff>152400</xdr:colOff>
      <xdr:row>46</xdr:row>
      <xdr:rowOff>219075</xdr:rowOff>
    </xdr:to>
    <xdr:sp>
      <xdr:nvSpPr>
        <xdr:cNvPr id="46" name="AutoShape 81"/>
        <xdr:cNvSpPr>
          <a:spLocks/>
        </xdr:cNvSpPr>
      </xdr:nvSpPr>
      <xdr:spPr>
        <a:xfrm>
          <a:off x="66675" y="10153650"/>
          <a:ext cx="85725" cy="8572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1781175</xdr:colOff>
      <xdr:row>42</xdr:row>
      <xdr:rowOff>114300</xdr:rowOff>
    </xdr:from>
    <xdr:to>
      <xdr:col>0</xdr:col>
      <xdr:colOff>1905000</xdr:colOff>
      <xdr:row>42</xdr:row>
      <xdr:rowOff>228600</xdr:rowOff>
    </xdr:to>
    <xdr:sp>
      <xdr:nvSpPr>
        <xdr:cNvPr id="47" name="AutoShape 86"/>
        <xdr:cNvSpPr>
          <a:spLocks/>
        </xdr:cNvSpPr>
      </xdr:nvSpPr>
      <xdr:spPr>
        <a:xfrm rot="10636421">
          <a:off x="1781175" y="9153525"/>
          <a:ext cx="123825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0</xdr:col>
      <xdr:colOff>1981200</xdr:colOff>
      <xdr:row>42</xdr:row>
      <xdr:rowOff>76200</xdr:rowOff>
    </xdr:from>
    <xdr:to>
      <xdr:col>0</xdr:col>
      <xdr:colOff>2028825</xdr:colOff>
      <xdr:row>42</xdr:row>
      <xdr:rowOff>76200</xdr:rowOff>
    </xdr:to>
    <xdr:sp>
      <xdr:nvSpPr>
        <xdr:cNvPr id="48" name="Line 90"/>
        <xdr:cNvSpPr>
          <a:spLocks/>
        </xdr:cNvSpPr>
      </xdr:nvSpPr>
      <xdr:spPr>
        <a:xfrm>
          <a:off x="1981200" y="91154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44</xdr:row>
      <xdr:rowOff>133350</xdr:rowOff>
    </xdr:from>
    <xdr:to>
      <xdr:col>0</xdr:col>
      <xdr:colOff>152400</xdr:colOff>
      <xdr:row>44</xdr:row>
      <xdr:rowOff>219075</xdr:rowOff>
    </xdr:to>
    <xdr:sp>
      <xdr:nvSpPr>
        <xdr:cNvPr id="49" name="AutoShape 91"/>
        <xdr:cNvSpPr>
          <a:spLocks/>
        </xdr:cNvSpPr>
      </xdr:nvSpPr>
      <xdr:spPr>
        <a:xfrm>
          <a:off x="66675" y="9667875"/>
          <a:ext cx="85725" cy="8572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666750</xdr:colOff>
      <xdr:row>44</xdr:row>
      <xdr:rowOff>133350</xdr:rowOff>
    </xdr:from>
    <xdr:to>
      <xdr:col>0</xdr:col>
      <xdr:colOff>714375</xdr:colOff>
      <xdr:row>44</xdr:row>
      <xdr:rowOff>200025</xdr:rowOff>
    </xdr:to>
    <xdr:sp>
      <xdr:nvSpPr>
        <xdr:cNvPr id="50" name="AutoShape 92"/>
        <xdr:cNvSpPr>
          <a:spLocks/>
        </xdr:cNvSpPr>
      </xdr:nvSpPr>
      <xdr:spPr>
        <a:xfrm>
          <a:off x="666750" y="9667875"/>
          <a:ext cx="57150" cy="666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1181100</xdr:colOff>
      <xdr:row>44</xdr:row>
      <xdr:rowOff>114300</xdr:rowOff>
    </xdr:from>
    <xdr:to>
      <xdr:col>0</xdr:col>
      <xdr:colOff>1304925</xdr:colOff>
      <xdr:row>44</xdr:row>
      <xdr:rowOff>228600</xdr:rowOff>
    </xdr:to>
    <xdr:sp>
      <xdr:nvSpPr>
        <xdr:cNvPr id="51" name="AutoShape 97"/>
        <xdr:cNvSpPr>
          <a:spLocks/>
        </xdr:cNvSpPr>
      </xdr:nvSpPr>
      <xdr:spPr>
        <a:xfrm rot="10636421">
          <a:off x="1181100" y="9648825"/>
          <a:ext cx="123825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0</xdr:col>
      <xdr:colOff>1905000</xdr:colOff>
      <xdr:row>44</xdr:row>
      <xdr:rowOff>76200</xdr:rowOff>
    </xdr:from>
    <xdr:to>
      <xdr:col>0</xdr:col>
      <xdr:colOff>1962150</xdr:colOff>
      <xdr:row>44</xdr:row>
      <xdr:rowOff>76200</xdr:rowOff>
    </xdr:to>
    <xdr:sp>
      <xdr:nvSpPr>
        <xdr:cNvPr id="52" name="Line 98"/>
        <xdr:cNvSpPr>
          <a:spLocks/>
        </xdr:cNvSpPr>
      </xdr:nvSpPr>
      <xdr:spPr>
        <a:xfrm>
          <a:off x="1905000" y="96107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771525</xdr:colOff>
      <xdr:row>44</xdr:row>
      <xdr:rowOff>123825</xdr:rowOff>
    </xdr:from>
    <xdr:to>
      <xdr:col>0</xdr:col>
      <xdr:colOff>809625</xdr:colOff>
      <xdr:row>44</xdr:row>
      <xdr:rowOff>123825</xdr:rowOff>
    </xdr:to>
    <xdr:sp>
      <xdr:nvSpPr>
        <xdr:cNvPr id="53" name="Line 100"/>
        <xdr:cNvSpPr>
          <a:spLocks/>
        </xdr:cNvSpPr>
      </xdr:nvSpPr>
      <xdr:spPr>
        <a:xfrm>
          <a:off x="771525" y="96583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2352675</xdr:colOff>
      <xdr:row>44</xdr:row>
      <xdr:rowOff>47625</xdr:rowOff>
    </xdr:from>
    <xdr:to>
      <xdr:col>0</xdr:col>
      <xdr:colOff>2466975</xdr:colOff>
      <xdr:row>44</xdr:row>
      <xdr:rowOff>57150</xdr:rowOff>
    </xdr:to>
    <xdr:sp>
      <xdr:nvSpPr>
        <xdr:cNvPr id="54" name="Line 101"/>
        <xdr:cNvSpPr>
          <a:spLocks/>
        </xdr:cNvSpPr>
      </xdr:nvSpPr>
      <xdr:spPr>
        <a:xfrm>
          <a:off x="2352675" y="9582150"/>
          <a:ext cx="123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0</xdr:rowOff>
    </xdr:from>
    <xdr:to>
      <xdr:col>0</xdr:col>
      <xdr:colOff>123825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328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238125</xdr:colOff>
      <xdr:row>16</xdr:row>
      <xdr:rowOff>0</xdr:rowOff>
    </xdr:from>
    <xdr:to>
      <xdr:col>0</xdr:col>
      <xdr:colOff>238125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238125" y="328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0</xdr:rowOff>
    </xdr:from>
    <xdr:to>
      <xdr:col>2</xdr:col>
      <xdr:colOff>219075</xdr:colOff>
      <xdr:row>16</xdr:row>
      <xdr:rowOff>0</xdr:rowOff>
    </xdr:to>
    <xdr:sp>
      <xdr:nvSpPr>
        <xdr:cNvPr id="3" name="AutoShape 5"/>
        <xdr:cNvSpPr>
          <a:spLocks/>
        </xdr:cNvSpPr>
      </xdr:nvSpPr>
      <xdr:spPr>
        <a:xfrm rot="10636421">
          <a:off x="3914775" y="3286125"/>
          <a:ext cx="200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2</xdr:col>
      <xdr:colOff>19050</xdr:colOff>
      <xdr:row>16</xdr:row>
      <xdr:rowOff>0</xdr:rowOff>
    </xdr:from>
    <xdr:to>
      <xdr:col>2</xdr:col>
      <xdr:colOff>219075</xdr:colOff>
      <xdr:row>16</xdr:row>
      <xdr:rowOff>0</xdr:rowOff>
    </xdr:to>
    <xdr:sp>
      <xdr:nvSpPr>
        <xdr:cNvPr id="4" name="AutoShape 6"/>
        <xdr:cNvSpPr>
          <a:spLocks/>
        </xdr:cNvSpPr>
      </xdr:nvSpPr>
      <xdr:spPr>
        <a:xfrm rot="10636421">
          <a:off x="3914775" y="3286125"/>
          <a:ext cx="200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30</xdr:row>
      <xdr:rowOff>0</xdr:rowOff>
    </xdr:from>
    <xdr:to>
      <xdr:col>0</xdr:col>
      <xdr:colOff>123825</xdr:colOff>
      <xdr:row>30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654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238125</xdr:colOff>
      <xdr:row>30</xdr:row>
      <xdr:rowOff>0</xdr:rowOff>
    </xdr:from>
    <xdr:to>
      <xdr:col>0</xdr:col>
      <xdr:colOff>238125</xdr:colOff>
      <xdr:row>30</xdr:row>
      <xdr:rowOff>0</xdr:rowOff>
    </xdr:to>
    <xdr:sp>
      <xdr:nvSpPr>
        <xdr:cNvPr id="2" name="Line 2"/>
        <xdr:cNvSpPr>
          <a:spLocks/>
        </xdr:cNvSpPr>
      </xdr:nvSpPr>
      <xdr:spPr>
        <a:xfrm>
          <a:off x="238125" y="654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1028700</xdr:colOff>
      <xdr:row>30</xdr:row>
      <xdr:rowOff>323850</xdr:rowOff>
    </xdr:from>
    <xdr:to>
      <xdr:col>1</xdr:col>
      <xdr:colOff>419100</xdr:colOff>
      <xdr:row>30</xdr:row>
      <xdr:rowOff>323850</xdr:rowOff>
    </xdr:to>
    <xdr:sp>
      <xdr:nvSpPr>
        <xdr:cNvPr id="3" name="Line 3"/>
        <xdr:cNvSpPr>
          <a:spLocks/>
        </xdr:cNvSpPr>
      </xdr:nvSpPr>
      <xdr:spPr>
        <a:xfrm>
          <a:off x="1028700" y="68675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1009650</xdr:colOff>
      <xdr:row>34</xdr:row>
      <xdr:rowOff>0</xdr:rowOff>
    </xdr:from>
    <xdr:to>
      <xdr:col>1</xdr:col>
      <xdr:colOff>885825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1009650" y="79057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57150</xdr:colOff>
      <xdr:row>33</xdr:row>
      <xdr:rowOff>57150</xdr:rowOff>
    </xdr:from>
    <xdr:to>
      <xdr:col>1</xdr:col>
      <xdr:colOff>247650</xdr:colOff>
      <xdr:row>33</xdr:row>
      <xdr:rowOff>323850</xdr:rowOff>
    </xdr:to>
    <xdr:sp>
      <xdr:nvSpPr>
        <xdr:cNvPr id="5" name="AutoShape 5"/>
        <xdr:cNvSpPr>
          <a:spLocks/>
        </xdr:cNvSpPr>
      </xdr:nvSpPr>
      <xdr:spPr>
        <a:xfrm rot="10636421">
          <a:off x="1095375" y="7629525"/>
          <a:ext cx="200025" cy="266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1</xdr:col>
      <xdr:colOff>76200</xdr:colOff>
      <xdr:row>34</xdr:row>
      <xdr:rowOff>28575</xdr:rowOff>
    </xdr:from>
    <xdr:to>
      <xdr:col>1</xdr:col>
      <xdr:colOff>276225</xdr:colOff>
      <xdr:row>35</xdr:row>
      <xdr:rowOff>28575</xdr:rowOff>
    </xdr:to>
    <xdr:sp>
      <xdr:nvSpPr>
        <xdr:cNvPr id="6" name="AutoShape 6"/>
        <xdr:cNvSpPr>
          <a:spLocks/>
        </xdr:cNvSpPr>
      </xdr:nvSpPr>
      <xdr:spPr>
        <a:xfrm rot="10636421">
          <a:off x="1114425" y="7934325"/>
          <a:ext cx="200025" cy="266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0</xdr:col>
      <xdr:colOff>171450</xdr:colOff>
      <xdr:row>33</xdr:row>
      <xdr:rowOff>95250</xdr:rowOff>
    </xdr:from>
    <xdr:to>
      <xdr:col>0</xdr:col>
      <xdr:colOff>304800</xdr:colOff>
      <xdr:row>33</xdr:row>
      <xdr:rowOff>95250</xdr:rowOff>
    </xdr:to>
    <xdr:sp>
      <xdr:nvSpPr>
        <xdr:cNvPr id="7" name="Line 7"/>
        <xdr:cNvSpPr>
          <a:spLocks/>
        </xdr:cNvSpPr>
      </xdr:nvSpPr>
      <xdr:spPr>
        <a:xfrm>
          <a:off x="171450" y="76676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1028700</xdr:colOff>
      <xdr:row>37</xdr:row>
      <xdr:rowOff>381000</xdr:rowOff>
    </xdr:from>
    <xdr:to>
      <xdr:col>1</xdr:col>
      <xdr:colOff>838200</xdr:colOff>
      <xdr:row>37</xdr:row>
      <xdr:rowOff>381000</xdr:rowOff>
    </xdr:to>
    <xdr:sp>
      <xdr:nvSpPr>
        <xdr:cNvPr id="8" name="Line 8"/>
        <xdr:cNvSpPr>
          <a:spLocks/>
        </xdr:cNvSpPr>
      </xdr:nvSpPr>
      <xdr:spPr>
        <a:xfrm>
          <a:off x="1028700" y="90773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</xdr:row>
      <xdr:rowOff>0</xdr:rowOff>
    </xdr:from>
    <xdr:to>
      <xdr:col>0</xdr:col>
      <xdr:colOff>123825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58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238125</xdr:colOff>
      <xdr:row>25</xdr:row>
      <xdr:rowOff>0</xdr:rowOff>
    </xdr:from>
    <xdr:to>
      <xdr:col>0</xdr:col>
      <xdr:colOff>238125</xdr:colOff>
      <xdr:row>25</xdr:row>
      <xdr:rowOff>0</xdr:rowOff>
    </xdr:to>
    <xdr:sp>
      <xdr:nvSpPr>
        <xdr:cNvPr id="2" name="Line 2"/>
        <xdr:cNvSpPr>
          <a:spLocks/>
        </xdr:cNvSpPr>
      </xdr:nvSpPr>
      <xdr:spPr>
        <a:xfrm>
          <a:off x="238125" y="58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323850</xdr:rowOff>
    </xdr:from>
    <xdr:to>
      <xdr:col>1</xdr:col>
      <xdr:colOff>752475</xdr:colOff>
      <xdr:row>12</xdr:row>
      <xdr:rowOff>323850</xdr:rowOff>
    </xdr:to>
    <xdr:sp>
      <xdr:nvSpPr>
        <xdr:cNvPr id="3" name="Line 3"/>
        <xdr:cNvSpPr>
          <a:spLocks/>
        </xdr:cNvSpPr>
      </xdr:nvSpPr>
      <xdr:spPr>
        <a:xfrm>
          <a:off x="990600" y="24955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12</xdr:row>
      <xdr:rowOff>104775</xdr:rowOff>
    </xdr:from>
    <xdr:to>
      <xdr:col>0</xdr:col>
      <xdr:colOff>276225</xdr:colOff>
      <xdr:row>12</xdr:row>
      <xdr:rowOff>104775</xdr:rowOff>
    </xdr:to>
    <xdr:sp>
      <xdr:nvSpPr>
        <xdr:cNvPr id="4" name="Line 4"/>
        <xdr:cNvSpPr>
          <a:spLocks/>
        </xdr:cNvSpPr>
      </xdr:nvSpPr>
      <xdr:spPr>
        <a:xfrm>
          <a:off x="161925" y="22764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76200</xdr:rowOff>
    </xdr:from>
    <xdr:to>
      <xdr:col>1</xdr:col>
      <xdr:colOff>219075</xdr:colOff>
      <xdr:row>12</xdr:row>
      <xdr:rowOff>76200</xdr:rowOff>
    </xdr:to>
    <xdr:sp>
      <xdr:nvSpPr>
        <xdr:cNvPr id="5" name="Line 5"/>
        <xdr:cNvSpPr>
          <a:spLocks/>
        </xdr:cNvSpPr>
      </xdr:nvSpPr>
      <xdr:spPr>
        <a:xfrm>
          <a:off x="1019175" y="22479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19050</xdr:rowOff>
    </xdr:from>
    <xdr:to>
      <xdr:col>1</xdr:col>
      <xdr:colOff>190500</xdr:colOff>
      <xdr:row>13</xdr:row>
      <xdr:rowOff>19050</xdr:rowOff>
    </xdr:to>
    <xdr:sp>
      <xdr:nvSpPr>
        <xdr:cNvPr id="6" name="Line 6"/>
        <xdr:cNvSpPr>
          <a:spLocks/>
        </xdr:cNvSpPr>
      </xdr:nvSpPr>
      <xdr:spPr>
        <a:xfrm>
          <a:off x="1038225" y="2524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333375</xdr:colOff>
      <xdr:row>18</xdr:row>
      <xdr:rowOff>114300</xdr:rowOff>
    </xdr:from>
    <xdr:to>
      <xdr:col>9</xdr:col>
      <xdr:colOff>457200</xdr:colOff>
      <xdr:row>18</xdr:row>
      <xdr:rowOff>114300</xdr:rowOff>
    </xdr:to>
    <xdr:sp>
      <xdr:nvSpPr>
        <xdr:cNvPr id="7" name="Line 7"/>
        <xdr:cNvSpPr>
          <a:spLocks/>
        </xdr:cNvSpPr>
      </xdr:nvSpPr>
      <xdr:spPr>
        <a:xfrm>
          <a:off x="6181725" y="3867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323850</xdr:rowOff>
    </xdr:from>
    <xdr:to>
      <xdr:col>2</xdr:col>
      <xdr:colOff>438150</xdr:colOff>
      <xdr:row>19</xdr:row>
      <xdr:rowOff>323850</xdr:rowOff>
    </xdr:to>
    <xdr:sp>
      <xdr:nvSpPr>
        <xdr:cNvPr id="8" name="Line 8"/>
        <xdr:cNvSpPr>
          <a:spLocks/>
        </xdr:cNvSpPr>
      </xdr:nvSpPr>
      <xdr:spPr>
        <a:xfrm>
          <a:off x="990600" y="43338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</xdr:colOff>
      <xdr:row>19</xdr:row>
      <xdr:rowOff>66675</xdr:rowOff>
    </xdr:from>
    <xdr:to>
      <xdr:col>1</xdr:col>
      <xdr:colOff>228600</xdr:colOff>
      <xdr:row>19</xdr:row>
      <xdr:rowOff>285750</xdr:rowOff>
    </xdr:to>
    <xdr:sp>
      <xdr:nvSpPr>
        <xdr:cNvPr id="9" name="AutoShape 9"/>
        <xdr:cNvSpPr>
          <a:spLocks/>
        </xdr:cNvSpPr>
      </xdr:nvSpPr>
      <xdr:spPr>
        <a:xfrm rot="10636421">
          <a:off x="1019175" y="4076700"/>
          <a:ext cx="200025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1</xdr:col>
      <xdr:colOff>247650</xdr:colOff>
      <xdr:row>20</xdr:row>
      <xdr:rowOff>28575</xdr:rowOff>
    </xdr:from>
    <xdr:to>
      <xdr:col>1</xdr:col>
      <xdr:colOff>447675</xdr:colOff>
      <xdr:row>20</xdr:row>
      <xdr:rowOff>247650</xdr:rowOff>
    </xdr:to>
    <xdr:sp>
      <xdr:nvSpPr>
        <xdr:cNvPr id="10" name="AutoShape 10"/>
        <xdr:cNvSpPr>
          <a:spLocks/>
        </xdr:cNvSpPr>
      </xdr:nvSpPr>
      <xdr:spPr>
        <a:xfrm rot="10636421">
          <a:off x="1238250" y="4400550"/>
          <a:ext cx="200025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3</xdr:col>
      <xdr:colOff>190500</xdr:colOff>
      <xdr:row>19</xdr:row>
      <xdr:rowOff>161925</xdr:rowOff>
    </xdr:from>
    <xdr:to>
      <xdr:col>3</xdr:col>
      <xdr:colOff>304800</xdr:colOff>
      <xdr:row>19</xdr:row>
      <xdr:rowOff>161925</xdr:rowOff>
    </xdr:to>
    <xdr:sp>
      <xdr:nvSpPr>
        <xdr:cNvPr id="11" name="Line 11"/>
        <xdr:cNvSpPr>
          <a:spLocks/>
        </xdr:cNvSpPr>
      </xdr:nvSpPr>
      <xdr:spPr>
        <a:xfrm>
          <a:off x="2781300" y="41719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</xdr:colOff>
      <xdr:row>19</xdr:row>
      <xdr:rowOff>66675</xdr:rowOff>
    </xdr:from>
    <xdr:to>
      <xdr:col>5</xdr:col>
      <xdr:colOff>228600</xdr:colOff>
      <xdr:row>19</xdr:row>
      <xdr:rowOff>285750</xdr:rowOff>
    </xdr:to>
    <xdr:sp>
      <xdr:nvSpPr>
        <xdr:cNvPr id="12" name="AutoShape 12"/>
        <xdr:cNvSpPr>
          <a:spLocks/>
        </xdr:cNvSpPr>
      </xdr:nvSpPr>
      <xdr:spPr>
        <a:xfrm rot="10636421">
          <a:off x="3600450" y="4076700"/>
          <a:ext cx="190500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5</xdr:col>
      <xdr:colOff>28575</xdr:colOff>
      <xdr:row>20</xdr:row>
      <xdr:rowOff>66675</xdr:rowOff>
    </xdr:from>
    <xdr:to>
      <xdr:col>5</xdr:col>
      <xdr:colOff>228600</xdr:colOff>
      <xdr:row>20</xdr:row>
      <xdr:rowOff>257175</xdr:rowOff>
    </xdr:to>
    <xdr:sp>
      <xdr:nvSpPr>
        <xdr:cNvPr id="13" name="AutoShape 13"/>
        <xdr:cNvSpPr>
          <a:spLocks/>
        </xdr:cNvSpPr>
      </xdr:nvSpPr>
      <xdr:spPr>
        <a:xfrm rot="10636421">
          <a:off x="3600450" y="4438650"/>
          <a:ext cx="19050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0</xdr:col>
      <xdr:colOff>200025</xdr:colOff>
      <xdr:row>22</xdr:row>
      <xdr:rowOff>190500</xdr:rowOff>
    </xdr:from>
    <xdr:to>
      <xdr:col>0</xdr:col>
      <xdr:colOff>304800</xdr:colOff>
      <xdr:row>22</xdr:row>
      <xdr:rowOff>190500</xdr:rowOff>
    </xdr:to>
    <xdr:sp>
      <xdr:nvSpPr>
        <xdr:cNvPr id="14" name="Line 14"/>
        <xdr:cNvSpPr>
          <a:spLocks/>
        </xdr:cNvSpPr>
      </xdr:nvSpPr>
      <xdr:spPr>
        <a:xfrm>
          <a:off x="200025" y="49720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161925</xdr:colOff>
      <xdr:row>22</xdr:row>
      <xdr:rowOff>209550</xdr:rowOff>
    </xdr:from>
    <xdr:to>
      <xdr:col>1</xdr:col>
      <xdr:colOff>219075</xdr:colOff>
      <xdr:row>22</xdr:row>
      <xdr:rowOff>209550</xdr:rowOff>
    </xdr:to>
    <xdr:sp>
      <xdr:nvSpPr>
        <xdr:cNvPr id="15" name="Line 15"/>
        <xdr:cNvSpPr>
          <a:spLocks/>
        </xdr:cNvSpPr>
      </xdr:nvSpPr>
      <xdr:spPr>
        <a:xfrm>
          <a:off x="1152525" y="49911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323850</xdr:rowOff>
    </xdr:from>
    <xdr:to>
      <xdr:col>2</xdr:col>
      <xdr:colOff>485775</xdr:colOff>
      <xdr:row>16</xdr:row>
      <xdr:rowOff>323850</xdr:rowOff>
    </xdr:to>
    <xdr:sp>
      <xdr:nvSpPr>
        <xdr:cNvPr id="16" name="Line 16"/>
        <xdr:cNvSpPr>
          <a:spLocks/>
        </xdr:cNvSpPr>
      </xdr:nvSpPr>
      <xdr:spPr>
        <a:xfrm>
          <a:off x="990600" y="345757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</xdr:colOff>
      <xdr:row>16</xdr:row>
      <xdr:rowOff>66675</xdr:rowOff>
    </xdr:from>
    <xdr:to>
      <xdr:col>1</xdr:col>
      <xdr:colOff>228600</xdr:colOff>
      <xdr:row>16</xdr:row>
      <xdr:rowOff>285750</xdr:rowOff>
    </xdr:to>
    <xdr:sp>
      <xdr:nvSpPr>
        <xdr:cNvPr id="17" name="AutoShape 17"/>
        <xdr:cNvSpPr>
          <a:spLocks/>
        </xdr:cNvSpPr>
      </xdr:nvSpPr>
      <xdr:spPr>
        <a:xfrm rot="10636421">
          <a:off x="1019175" y="3200400"/>
          <a:ext cx="200025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1</xdr:col>
      <xdr:colOff>247650</xdr:colOff>
      <xdr:row>17</xdr:row>
      <xdr:rowOff>28575</xdr:rowOff>
    </xdr:from>
    <xdr:to>
      <xdr:col>1</xdr:col>
      <xdr:colOff>447675</xdr:colOff>
      <xdr:row>17</xdr:row>
      <xdr:rowOff>247650</xdr:rowOff>
    </xdr:to>
    <xdr:sp>
      <xdr:nvSpPr>
        <xdr:cNvPr id="18" name="AutoShape 18"/>
        <xdr:cNvSpPr>
          <a:spLocks/>
        </xdr:cNvSpPr>
      </xdr:nvSpPr>
      <xdr:spPr>
        <a:xfrm rot="10636421">
          <a:off x="1238250" y="3524250"/>
          <a:ext cx="200025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7</xdr:col>
      <xdr:colOff>47625</xdr:colOff>
      <xdr:row>16</xdr:row>
      <xdr:rowOff>85725</xdr:rowOff>
    </xdr:from>
    <xdr:to>
      <xdr:col>7</xdr:col>
      <xdr:colOff>238125</xdr:colOff>
      <xdr:row>16</xdr:row>
      <xdr:rowOff>304800</xdr:rowOff>
    </xdr:to>
    <xdr:sp>
      <xdr:nvSpPr>
        <xdr:cNvPr id="19" name="AutoShape 19"/>
        <xdr:cNvSpPr>
          <a:spLocks/>
        </xdr:cNvSpPr>
      </xdr:nvSpPr>
      <xdr:spPr>
        <a:xfrm rot="10636421">
          <a:off x="4495800" y="3219450"/>
          <a:ext cx="190500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7</xdr:col>
      <xdr:colOff>28575</xdr:colOff>
      <xdr:row>17</xdr:row>
      <xdr:rowOff>66675</xdr:rowOff>
    </xdr:from>
    <xdr:to>
      <xdr:col>7</xdr:col>
      <xdr:colOff>228600</xdr:colOff>
      <xdr:row>17</xdr:row>
      <xdr:rowOff>257175</xdr:rowOff>
    </xdr:to>
    <xdr:sp>
      <xdr:nvSpPr>
        <xdr:cNvPr id="20" name="AutoShape 20"/>
        <xdr:cNvSpPr>
          <a:spLocks/>
        </xdr:cNvSpPr>
      </xdr:nvSpPr>
      <xdr:spPr>
        <a:xfrm rot="10636421">
          <a:off x="4476750" y="3562350"/>
          <a:ext cx="19050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0</xdr:col>
      <xdr:colOff>161925</xdr:colOff>
      <xdr:row>16</xdr:row>
      <xdr:rowOff>180975</xdr:rowOff>
    </xdr:from>
    <xdr:to>
      <xdr:col>0</xdr:col>
      <xdr:colOff>209550</xdr:colOff>
      <xdr:row>16</xdr:row>
      <xdr:rowOff>180975</xdr:rowOff>
    </xdr:to>
    <xdr:sp>
      <xdr:nvSpPr>
        <xdr:cNvPr id="21" name="Line 21"/>
        <xdr:cNvSpPr>
          <a:spLocks/>
        </xdr:cNvSpPr>
      </xdr:nvSpPr>
      <xdr:spPr>
        <a:xfrm>
          <a:off x="161925" y="33147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95250</xdr:colOff>
      <xdr:row>16</xdr:row>
      <xdr:rowOff>333375</xdr:rowOff>
    </xdr:from>
    <xdr:to>
      <xdr:col>6</xdr:col>
      <xdr:colOff>238125</xdr:colOff>
      <xdr:row>16</xdr:row>
      <xdr:rowOff>333375</xdr:rowOff>
    </xdr:to>
    <xdr:sp>
      <xdr:nvSpPr>
        <xdr:cNvPr id="22" name="Line 22"/>
        <xdr:cNvSpPr>
          <a:spLocks/>
        </xdr:cNvSpPr>
      </xdr:nvSpPr>
      <xdr:spPr>
        <a:xfrm flipV="1">
          <a:off x="2686050" y="346710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76200</xdr:colOff>
      <xdr:row>16</xdr:row>
      <xdr:rowOff>85725</xdr:rowOff>
    </xdr:from>
    <xdr:to>
      <xdr:col>3</xdr:col>
      <xdr:colOff>266700</xdr:colOff>
      <xdr:row>16</xdr:row>
      <xdr:rowOff>304800</xdr:rowOff>
    </xdr:to>
    <xdr:sp>
      <xdr:nvSpPr>
        <xdr:cNvPr id="23" name="AutoShape 23"/>
        <xdr:cNvSpPr>
          <a:spLocks/>
        </xdr:cNvSpPr>
      </xdr:nvSpPr>
      <xdr:spPr>
        <a:xfrm rot="10636421">
          <a:off x="2667000" y="3219450"/>
          <a:ext cx="190500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3</xdr:col>
      <xdr:colOff>247650</xdr:colOff>
      <xdr:row>17</xdr:row>
      <xdr:rowOff>28575</xdr:rowOff>
    </xdr:from>
    <xdr:to>
      <xdr:col>3</xdr:col>
      <xdr:colOff>400050</xdr:colOff>
      <xdr:row>17</xdr:row>
      <xdr:rowOff>247650</xdr:rowOff>
    </xdr:to>
    <xdr:sp>
      <xdr:nvSpPr>
        <xdr:cNvPr id="24" name="AutoShape 24"/>
        <xdr:cNvSpPr>
          <a:spLocks/>
        </xdr:cNvSpPr>
      </xdr:nvSpPr>
      <xdr:spPr>
        <a:xfrm rot="10636421">
          <a:off x="2838450" y="3524250"/>
          <a:ext cx="152400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6</xdr:col>
      <xdr:colOff>457200</xdr:colOff>
      <xdr:row>16</xdr:row>
      <xdr:rowOff>323850</xdr:rowOff>
    </xdr:from>
    <xdr:to>
      <xdr:col>8</xdr:col>
      <xdr:colOff>923925</xdr:colOff>
      <xdr:row>16</xdr:row>
      <xdr:rowOff>323850</xdr:rowOff>
    </xdr:to>
    <xdr:sp>
      <xdr:nvSpPr>
        <xdr:cNvPr id="25" name="Line 25"/>
        <xdr:cNvSpPr>
          <a:spLocks/>
        </xdr:cNvSpPr>
      </xdr:nvSpPr>
      <xdr:spPr>
        <a:xfrm>
          <a:off x="4438650" y="34575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485775</xdr:colOff>
      <xdr:row>17</xdr:row>
      <xdr:rowOff>0</xdr:rowOff>
    </xdr:from>
    <xdr:to>
      <xdr:col>11</xdr:col>
      <xdr:colOff>723900</xdr:colOff>
      <xdr:row>17</xdr:row>
      <xdr:rowOff>0</xdr:rowOff>
    </xdr:to>
    <xdr:sp>
      <xdr:nvSpPr>
        <xdr:cNvPr id="26" name="Line 26"/>
        <xdr:cNvSpPr>
          <a:spLocks/>
        </xdr:cNvSpPr>
      </xdr:nvSpPr>
      <xdr:spPr>
        <a:xfrm>
          <a:off x="6334125" y="34956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419100</xdr:colOff>
      <xdr:row>20</xdr:row>
      <xdr:rowOff>0</xdr:rowOff>
    </xdr:from>
    <xdr:to>
      <xdr:col>11</xdr:col>
      <xdr:colOff>247650</xdr:colOff>
      <xdr:row>20</xdr:row>
      <xdr:rowOff>0</xdr:rowOff>
    </xdr:to>
    <xdr:sp>
      <xdr:nvSpPr>
        <xdr:cNvPr id="27" name="Line 27"/>
        <xdr:cNvSpPr>
          <a:spLocks/>
        </xdr:cNvSpPr>
      </xdr:nvSpPr>
      <xdr:spPr>
        <a:xfrm>
          <a:off x="6267450" y="43719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390525</xdr:colOff>
      <xdr:row>19</xdr:row>
      <xdr:rowOff>161925</xdr:rowOff>
    </xdr:from>
    <xdr:to>
      <xdr:col>11</xdr:col>
      <xdr:colOff>819150</xdr:colOff>
      <xdr:row>20</xdr:row>
      <xdr:rowOff>66675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7181850" y="4171950"/>
          <a:ext cx="4286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  =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26</xdr:row>
      <xdr:rowOff>0</xdr:rowOff>
    </xdr:from>
    <xdr:to>
      <xdr:col>0</xdr:col>
      <xdr:colOff>114300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11430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238125</xdr:colOff>
      <xdr:row>26</xdr:row>
      <xdr:rowOff>0</xdr:rowOff>
    </xdr:from>
    <xdr:to>
      <xdr:col>0</xdr:col>
      <xdr:colOff>238125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>
          <a:off x="238125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114300</xdr:colOff>
      <xdr:row>28</xdr:row>
      <xdr:rowOff>0</xdr:rowOff>
    </xdr:from>
    <xdr:to>
      <xdr:col>0</xdr:col>
      <xdr:colOff>114300</xdr:colOff>
      <xdr:row>28</xdr:row>
      <xdr:rowOff>0</xdr:rowOff>
    </xdr:to>
    <xdr:sp>
      <xdr:nvSpPr>
        <xdr:cNvPr id="3" name="Line 4"/>
        <xdr:cNvSpPr>
          <a:spLocks/>
        </xdr:cNvSpPr>
      </xdr:nvSpPr>
      <xdr:spPr>
        <a:xfrm>
          <a:off x="114300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238125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" name="Line 5"/>
        <xdr:cNvSpPr>
          <a:spLocks/>
        </xdr:cNvSpPr>
      </xdr:nvSpPr>
      <xdr:spPr>
        <a:xfrm>
          <a:off x="23812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114300</xdr:colOff>
      <xdr:row>28</xdr:row>
      <xdr:rowOff>0</xdr:rowOff>
    </xdr:from>
    <xdr:to>
      <xdr:col>0</xdr:col>
      <xdr:colOff>114300</xdr:colOff>
      <xdr:row>28</xdr:row>
      <xdr:rowOff>0</xdr:rowOff>
    </xdr:to>
    <xdr:sp>
      <xdr:nvSpPr>
        <xdr:cNvPr id="5" name="Line 6"/>
        <xdr:cNvSpPr>
          <a:spLocks/>
        </xdr:cNvSpPr>
      </xdr:nvSpPr>
      <xdr:spPr>
        <a:xfrm>
          <a:off x="114300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238125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" name="Line 7"/>
        <xdr:cNvSpPr>
          <a:spLocks/>
        </xdr:cNvSpPr>
      </xdr:nvSpPr>
      <xdr:spPr>
        <a:xfrm>
          <a:off x="23812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1000125</xdr:colOff>
      <xdr:row>25</xdr:row>
      <xdr:rowOff>552450</xdr:rowOff>
    </xdr:from>
    <xdr:to>
      <xdr:col>0</xdr:col>
      <xdr:colOff>1104900</xdr:colOff>
      <xdr:row>25</xdr:row>
      <xdr:rowOff>609600</xdr:rowOff>
    </xdr:to>
    <xdr:sp>
      <xdr:nvSpPr>
        <xdr:cNvPr id="7" name="AutoShape 17"/>
        <xdr:cNvSpPr>
          <a:spLocks/>
        </xdr:cNvSpPr>
      </xdr:nvSpPr>
      <xdr:spPr>
        <a:xfrm>
          <a:off x="1000125" y="5495925"/>
          <a:ext cx="104775" cy="571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95250</xdr:rowOff>
    </xdr:from>
    <xdr:to>
      <xdr:col>0</xdr:col>
      <xdr:colOff>114300</xdr:colOff>
      <xdr:row>27</xdr:row>
      <xdr:rowOff>152400</xdr:rowOff>
    </xdr:to>
    <xdr:sp>
      <xdr:nvSpPr>
        <xdr:cNvPr id="8" name="AutoShape 18"/>
        <xdr:cNvSpPr>
          <a:spLocks/>
        </xdr:cNvSpPr>
      </xdr:nvSpPr>
      <xdr:spPr>
        <a:xfrm>
          <a:off x="9525" y="5934075"/>
          <a:ext cx="104775" cy="571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838200</xdr:colOff>
      <xdr:row>28</xdr:row>
      <xdr:rowOff>542925</xdr:rowOff>
    </xdr:from>
    <xdr:to>
      <xdr:col>0</xdr:col>
      <xdr:colOff>952500</xdr:colOff>
      <xdr:row>28</xdr:row>
      <xdr:rowOff>600075</xdr:rowOff>
    </xdr:to>
    <xdr:sp>
      <xdr:nvSpPr>
        <xdr:cNvPr id="9" name="AutoShape 19"/>
        <xdr:cNvSpPr>
          <a:spLocks/>
        </xdr:cNvSpPr>
      </xdr:nvSpPr>
      <xdr:spPr>
        <a:xfrm>
          <a:off x="838200" y="6610350"/>
          <a:ext cx="104775" cy="571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2476500</xdr:colOff>
      <xdr:row>28</xdr:row>
      <xdr:rowOff>552450</xdr:rowOff>
    </xdr:from>
    <xdr:to>
      <xdr:col>0</xdr:col>
      <xdr:colOff>2581275</xdr:colOff>
      <xdr:row>28</xdr:row>
      <xdr:rowOff>609600</xdr:rowOff>
    </xdr:to>
    <xdr:sp>
      <xdr:nvSpPr>
        <xdr:cNvPr id="10" name="AutoShape 20"/>
        <xdr:cNvSpPr>
          <a:spLocks/>
        </xdr:cNvSpPr>
      </xdr:nvSpPr>
      <xdr:spPr>
        <a:xfrm>
          <a:off x="2476500" y="6619875"/>
          <a:ext cx="104775" cy="571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1581150</xdr:colOff>
      <xdr:row>30</xdr:row>
      <xdr:rowOff>114300</xdr:rowOff>
    </xdr:from>
    <xdr:to>
      <xdr:col>0</xdr:col>
      <xdr:colOff>1666875</xdr:colOff>
      <xdr:row>31</xdr:row>
      <xdr:rowOff>19050</xdr:rowOff>
    </xdr:to>
    <xdr:sp>
      <xdr:nvSpPr>
        <xdr:cNvPr id="11" name="AutoShape 21"/>
        <xdr:cNvSpPr>
          <a:spLocks/>
        </xdr:cNvSpPr>
      </xdr:nvSpPr>
      <xdr:spPr>
        <a:xfrm rot="10636421">
          <a:off x="1581150" y="7048500"/>
          <a:ext cx="85725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0</xdr:col>
      <xdr:colOff>3448050</xdr:colOff>
      <xdr:row>28</xdr:row>
      <xdr:rowOff>457200</xdr:rowOff>
    </xdr:from>
    <xdr:to>
      <xdr:col>1</xdr:col>
      <xdr:colOff>28575</xdr:colOff>
      <xdr:row>29</xdr:row>
      <xdr:rowOff>9525</xdr:rowOff>
    </xdr:to>
    <xdr:sp>
      <xdr:nvSpPr>
        <xdr:cNvPr id="12" name="AutoShape 22"/>
        <xdr:cNvSpPr>
          <a:spLocks/>
        </xdr:cNvSpPr>
      </xdr:nvSpPr>
      <xdr:spPr>
        <a:xfrm rot="10636421">
          <a:off x="3448050" y="6524625"/>
          <a:ext cx="161925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2</xdr:col>
      <xdr:colOff>1143000</xdr:colOff>
      <xdr:row>28</xdr:row>
      <xdr:rowOff>447675</xdr:rowOff>
    </xdr:from>
    <xdr:to>
      <xdr:col>2</xdr:col>
      <xdr:colOff>1304925</xdr:colOff>
      <xdr:row>29</xdr:row>
      <xdr:rowOff>0</xdr:rowOff>
    </xdr:to>
    <xdr:sp>
      <xdr:nvSpPr>
        <xdr:cNvPr id="13" name="AutoShape 23"/>
        <xdr:cNvSpPr>
          <a:spLocks/>
        </xdr:cNvSpPr>
      </xdr:nvSpPr>
      <xdr:spPr>
        <a:xfrm rot="10636421">
          <a:off x="6381750" y="6515100"/>
          <a:ext cx="161925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0</xdr:rowOff>
    </xdr:from>
    <xdr:to>
      <xdr:col>0</xdr:col>
      <xdr:colOff>123825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238125</xdr:colOff>
      <xdr:row>10</xdr:row>
      <xdr:rowOff>0</xdr:rowOff>
    </xdr:from>
    <xdr:to>
      <xdr:col>0</xdr:col>
      <xdr:colOff>238125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238125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123825</xdr:colOff>
      <xdr:row>10</xdr:row>
      <xdr:rowOff>0</xdr:rowOff>
    </xdr:from>
    <xdr:to>
      <xdr:col>0</xdr:col>
      <xdr:colOff>123825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123825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238125</xdr:colOff>
      <xdr:row>10</xdr:row>
      <xdr:rowOff>0</xdr:rowOff>
    </xdr:from>
    <xdr:to>
      <xdr:col>0</xdr:col>
      <xdr:colOff>238125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>
          <a:off x="238125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123825</xdr:colOff>
      <xdr:row>10</xdr:row>
      <xdr:rowOff>0</xdr:rowOff>
    </xdr:from>
    <xdr:to>
      <xdr:col>0</xdr:col>
      <xdr:colOff>123825</xdr:colOff>
      <xdr:row>10</xdr:row>
      <xdr:rowOff>0</xdr:rowOff>
    </xdr:to>
    <xdr:sp>
      <xdr:nvSpPr>
        <xdr:cNvPr id="5" name="Line 5"/>
        <xdr:cNvSpPr>
          <a:spLocks/>
        </xdr:cNvSpPr>
      </xdr:nvSpPr>
      <xdr:spPr>
        <a:xfrm>
          <a:off x="123825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238125</xdr:colOff>
      <xdr:row>10</xdr:row>
      <xdr:rowOff>0</xdr:rowOff>
    </xdr:from>
    <xdr:to>
      <xdr:col>0</xdr:col>
      <xdr:colOff>238125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>
          <a:off x="238125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7" name="Line 7"/>
        <xdr:cNvSpPr>
          <a:spLocks/>
        </xdr:cNvSpPr>
      </xdr:nvSpPr>
      <xdr:spPr>
        <a:xfrm>
          <a:off x="7515225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8" name="Line 8"/>
        <xdr:cNvSpPr>
          <a:spLocks/>
        </xdr:cNvSpPr>
      </xdr:nvSpPr>
      <xdr:spPr>
        <a:xfrm>
          <a:off x="7515225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9" name="Line 9"/>
        <xdr:cNvSpPr>
          <a:spLocks/>
        </xdr:cNvSpPr>
      </xdr:nvSpPr>
      <xdr:spPr>
        <a:xfrm>
          <a:off x="7515225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10" name="Line 10"/>
        <xdr:cNvSpPr>
          <a:spLocks/>
        </xdr:cNvSpPr>
      </xdr:nvSpPr>
      <xdr:spPr>
        <a:xfrm>
          <a:off x="7515225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12" name="Line 12"/>
        <xdr:cNvSpPr>
          <a:spLocks/>
        </xdr:cNvSpPr>
      </xdr:nvSpPr>
      <xdr:spPr>
        <a:xfrm>
          <a:off x="7515225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8</xdr:row>
      <xdr:rowOff>0</xdr:rowOff>
    </xdr:from>
    <xdr:to>
      <xdr:col>0</xdr:col>
      <xdr:colOff>123825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189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238125</xdr:colOff>
      <xdr:row>8</xdr:row>
      <xdr:rowOff>0</xdr:rowOff>
    </xdr:from>
    <xdr:to>
      <xdr:col>0</xdr:col>
      <xdr:colOff>238125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38125" y="189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123825</xdr:colOff>
      <xdr:row>8</xdr:row>
      <xdr:rowOff>0</xdr:rowOff>
    </xdr:from>
    <xdr:to>
      <xdr:col>0</xdr:col>
      <xdr:colOff>123825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123825" y="189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238125</xdr:colOff>
      <xdr:row>8</xdr:row>
      <xdr:rowOff>0</xdr:rowOff>
    </xdr:from>
    <xdr:to>
      <xdr:col>0</xdr:col>
      <xdr:colOff>238125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238125" y="189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123825</xdr:colOff>
      <xdr:row>8</xdr:row>
      <xdr:rowOff>0</xdr:rowOff>
    </xdr:from>
    <xdr:to>
      <xdr:col>0</xdr:col>
      <xdr:colOff>123825</xdr:colOff>
      <xdr:row>8</xdr:row>
      <xdr:rowOff>0</xdr:rowOff>
    </xdr:to>
    <xdr:sp>
      <xdr:nvSpPr>
        <xdr:cNvPr id="5" name="Line 5"/>
        <xdr:cNvSpPr>
          <a:spLocks/>
        </xdr:cNvSpPr>
      </xdr:nvSpPr>
      <xdr:spPr>
        <a:xfrm>
          <a:off x="123825" y="189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238125</xdr:colOff>
      <xdr:row>8</xdr:row>
      <xdr:rowOff>0</xdr:rowOff>
    </xdr:from>
    <xdr:to>
      <xdr:col>0</xdr:col>
      <xdr:colOff>238125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>
          <a:off x="238125" y="189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>
          <a:off x="4629150" y="189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8" name="Line 8"/>
        <xdr:cNvSpPr>
          <a:spLocks/>
        </xdr:cNvSpPr>
      </xdr:nvSpPr>
      <xdr:spPr>
        <a:xfrm>
          <a:off x="4629150" y="189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9" name="Line 9"/>
        <xdr:cNvSpPr>
          <a:spLocks/>
        </xdr:cNvSpPr>
      </xdr:nvSpPr>
      <xdr:spPr>
        <a:xfrm>
          <a:off x="4629150" y="189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0" name="Line 10"/>
        <xdr:cNvSpPr>
          <a:spLocks/>
        </xdr:cNvSpPr>
      </xdr:nvSpPr>
      <xdr:spPr>
        <a:xfrm>
          <a:off x="4629150" y="189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1" name="Line 11"/>
        <xdr:cNvSpPr>
          <a:spLocks/>
        </xdr:cNvSpPr>
      </xdr:nvSpPr>
      <xdr:spPr>
        <a:xfrm>
          <a:off x="4629150" y="189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2" name="Line 12"/>
        <xdr:cNvSpPr>
          <a:spLocks/>
        </xdr:cNvSpPr>
      </xdr:nvSpPr>
      <xdr:spPr>
        <a:xfrm>
          <a:off x="4629150" y="189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314325</xdr:colOff>
      <xdr:row>16</xdr:row>
      <xdr:rowOff>114300</xdr:rowOff>
    </xdr:from>
    <xdr:to>
      <xdr:col>6</xdr:col>
      <xdr:colOff>1590675</xdr:colOff>
      <xdr:row>34</xdr:row>
      <xdr:rowOff>142875</xdr:rowOff>
    </xdr:to>
    <xdr:graphicFrame>
      <xdr:nvGraphicFramePr>
        <xdr:cNvPr id="13" name="Chart 17"/>
        <xdr:cNvGraphicFramePr/>
      </xdr:nvGraphicFramePr>
      <xdr:xfrm>
        <a:off x="314325" y="3305175"/>
        <a:ext cx="59055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36</xdr:row>
      <xdr:rowOff>85725</xdr:rowOff>
    </xdr:from>
    <xdr:to>
      <xdr:col>8</xdr:col>
      <xdr:colOff>276225</xdr:colOff>
      <xdr:row>54</xdr:row>
      <xdr:rowOff>28575</xdr:rowOff>
    </xdr:to>
    <xdr:graphicFrame>
      <xdr:nvGraphicFramePr>
        <xdr:cNvPr id="14" name="Chart 18"/>
        <xdr:cNvGraphicFramePr/>
      </xdr:nvGraphicFramePr>
      <xdr:xfrm>
        <a:off x="333375" y="6515100"/>
        <a:ext cx="633412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0</xdr:row>
      <xdr:rowOff>114300</xdr:rowOff>
    </xdr:from>
    <xdr:to>
      <xdr:col>6</xdr:col>
      <xdr:colOff>1562100</xdr:colOff>
      <xdr:row>16</xdr:row>
      <xdr:rowOff>38100</xdr:rowOff>
    </xdr:to>
    <xdr:graphicFrame>
      <xdr:nvGraphicFramePr>
        <xdr:cNvPr id="15" name="Chart 23"/>
        <xdr:cNvGraphicFramePr/>
      </xdr:nvGraphicFramePr>
      <xdr:xfrm>
        <a:off x="219075" y="114300"/>
        <a:ext cx="5972175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27</xdr:row>
      <xdr:rowOff>0</xdr:rowOff>
    </xdr:from>
    <xdr:to>
      <xdr:col>0</xdr:col>
      <xdr:colOff>123825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604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238125</xdr:colOff>
      <xdr:row>27</xdr:row>
      <xdr:rowOff>0</xdr:rowOff>
    </xdr:from>
    <xdr:to>
      <xdr:col>0</xdr:col>
      <xdr:colOff>238125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238125" y="604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142875</xdr:colOff>
      <xdr:row>8</xdr:row>
      <xdr:rowOff>85725</xdr:rowOff>
    </xdr:from>
    <xdr:to>
      <xdr:col>7</xdr:col>
      <xdr:colOff>276225</xdr:colOff>
      <xdr:row>8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6210300" y="1571625"/>
          <a:ext cx="133350" cy="85725"/>
        </a:xfrm>
        <a:prstGeom prst="triangle">
          <a:avLst>
            <a:gd name="adj" fmla="val 8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1952625</xdr:colOff>
      <xdr:row>30</xdr:row>
      <xdr:rowOff>66675</xdr:rowOff>
    </xdr:from>
    <xdr:to>
      <xdr:col>0</xdr:col>
      <xdr:colOff>1952625</xdr:colOff>
      <xdr:row>30</xdr:row>
      <xdr:rowOff>180975</xdr:rowOff>
    </xdr:to>
    <xdr:sp>
      <xdr:nvSpPr>
        <xdr:cNvPr id="4" name="Line 4"/>
        <xdr:cNvSpPr>
          <a:spLocks/>
        </xdr:cNvSpPr>
      </xdr:nvSpPr>
      <xdr:spPr>
        <a:xfrm>
          <a:off x="1952625" y="67913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161925</xdr:colOff>
      <xdr:row>27</xdr:row>
      <xdr:rowOff>133350</xdr:rowOff>
    </xdr:from>
    <xdr:to>
      <xdr:col>2</xdr:col>
      <xdr:colOff>409575</xdr:colOff>
      <xdr:row>28</xdr:row>
      <xdr:rowOff>200025</xdr:rowOff>
    </xdr:to>
    <xdr:sp>
      <xdr:nvSpPr>
        <xdr:cNvPr id="5" name="AutoShape 5"/>
        <xdr:cNvSpPr>
          <a:spLocks/>
        </xdr:cNvSpPr>
      </xdr:nvSpPr>
      <xdr:spPr>
        <a:xfrm rot="10636421">
          <a:off x="2590800" y="6181725"/>
          <a:ext cx="247650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2</xdr:col>
      <xdr:colOff>152400</xdr:colOff>
      <xdr:row>29</xdr:row>
      <xdr:rowOff>0</xdr:rowOff>
    </xdr:from>
    <xdr:to>
      <xdr:col>2</xdr:col>
      <xdr:colOff>400050</xdr:colOff>
      <xdr:row>30</xdr:row>
      <xdr:rowOff>0</xdr:rowOff>
    </xdr:to>
    <xdr:sp>
      <xdr:nvSpPr>
        <xdr:cNvPr id="6" name="AutoShape 6"/>
        <xdr:cNvSpPr>
          <a:spLocks/>
        </xdr:cNvSpPr>
      </xdr:nvSpPr>
      <xdr:spPr>
        <a:xfrm rot="10636421">
          <a:off x="2581275" y="6467475"/>
          <a:ext cx="247650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2</xdr:col>
      <xdr:colOff>219075</xdr:colOff>
      <xdr:row>30</xdr:row>
      <xdr:rowOff>180975</xdr:rowOff>
    </xdr:from>
    <xdr:to>
      <xdr:col>2</xdr:col>
      <xdr:colOff>466725</xdr:colOff>
      <xdr:row>31</xdr:row>
      <xdr:rowOff>247650</xdr:rowOff>
    </xdr:to>
    <xdr:sp>
      <xdr:nvSpPr>
        <xdr:cNvPr id="7" name="AutoShape 7"/>
        <xdr:cNvSpPr>
          <a:spLocks/>
        </xdr:cNvSpPr>
      </xdr:nvSpPr>
      <xdr:spPr>
        <a:xfrm rot="10636421">
          <a:off x="2647950" y="6905625"/>
          <a:ext cx="247650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2</xdr:col>
      <xdr:colOff>161925</xdr:colOff>
      <xdr:row>32</xdr:row>
      <xdr:rowOff>28575</xdr:rowOff>
    </xdr:from>
    <xdr:to>
      <xdr:col>2</xdr:col>
      <xdr:colOff>409575</xdr:colOff>
      <xdr:row>33</xdr:row>
      <xdr:rowOff>38100</xdr:rowOff>
    </xdr:to>
    <xdr:sp>
      <xdr:nvSpPr>
        <xdr:cNvPr id="8" name="AutoShape 8"/>
        <xdr:cNvSpPr>
          <a:spLocks/>
        </xdr:cNvSpPr>
      </xdr:nvSpPr>
      <xdr:spPr>
        <a:xfrm rot="10636421">
          <a:off x="2590800" y="7210425"/>
          <a:ext cx="247650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2</xdr:col>
      <xdr:colOff>152400</xdr:colOff>
      <xdr:row>33</xdr:row>
      <xdr:rowOff>133350</xdr:rowOff>
    </xdr:from>
    <xdr:to>
      <xdr:col>2</xdr:col>
      <xdr:colOff>400050</xdr:colOff>
      <xdr:row>35</xdr:row>
      <xdr:rowOff>9525</xdr:rowOff>
    </xdr:to>
    <xdr:sp>
      <xdr:nvSpPr>
        <xdr:cNvPr id="9" name="AutoShape 9"/>
        <xdr:cNvSpPr>
          <a:spLocks/>
        </xdr:cNvSpPr>
      </xdr:nvSpPr>
      <xdr:spPr>
        <a:xfrm rot="10636421">
          <a:off x="2581275" y="7562850"/>
          <a:ext cx="247650" cy="285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2</xdr:col>
      <xdr:colOff>180975</xdr:colOff>
      <xdr:row>35</xdr:row>
      <xdr:rowOff>0</xdr:rowOff>
    </xdr:from>
    <xdr:to>
      <xdr:col>2</xdr:col>
      <xdr:colOff>438150</xdr:colOff>
      <xdr:row>36</xdr:row>
      <xdr:rowOff>28575</xdr:rowOff>
    </xdr:to>
    <xdr:sp>
      <xdr:nvSpPr>
        <xdr:cNvPr id="10" name="AutoShape 10"/>
        <xdr:cNvSpPr>
          <a:spLocks/>
        </xdr:cNvSpPr>
      </xdr:nvSpPr>
      <xdr:spPr>
        <a:xfrm rot="10636421">
          <a:off x="2609850" y="7839075"/>
          <a:ext cx="247650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4</xdr:col>
      <xdr:colOff>95250</xdr:colOff>
      <xdr:row>30</xdr:row>
      <xdr:rowOff>171450</xdr:rowOff>
    </xdr:from>
    <xdr:to>
      <xdr:col>4</xdr:col>
      <xdr:colOff>352425</xdr:colOff>
      <xdr:row>31</xdr:row>
      <xdr:rowOff>238125</xdr:rowOff>
    </xdr:to>
    <xdr:sp>
      <xdr:nvSpPr>
        <xdr:cNvPr id="11" name="AutoShape 11"/>
        <xdr:cNvSpPr>
          <a:spLocks/>
        </xdr:cNvSpPr>
      </xdr:nvSpPr>
      <xdr:spPr>
        <a:xfrm rot="10636421">
          <a:off x="4057650" y="6896100"/>
          <a:ext cx="247650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4</xdr:col>
      <xdr:colOff>66675</xdr:colOff>
      <xdr:row>32</xdr:row>
      <xdr:rowOff>28575</xdr:rowOff>
    </xdr:from>
    <xdr:to>
      <xdr:col>4</xdr:col>
      <xdr:colOff>314325</xdr:colOff>
      <xdr:row>33</xdr:row>
      <xdr:rowOff>38100</xdr:rowOff>
    </xdr:to>
    <xdr:sp>
      <xdr:nvSpPr>
        <xdr:cNvPr id="12" name="AutoShape 12"/>
        <xdr:cNvSpPr>
          <a:spLocks/>
        </xdr:cNvSpPr>
      </xdr:nvSpPr>
      <xdr:spPr>
        <a:xfrm rot="10636421">
          <a:off x="4029075" y="7210425"/>
          <a:ext cx="247650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0</xdr:col>
      <xdr:colOff>1990725</xdr:colOff>
      <xdr:row>30</xdr:row>
      <xdr:rowOff>66675</xdr:rowOff>
    </xdr:from>
    <xdr:to>
      <xdr:col>0</xdr:col>
      <xdr:colOff>1990725</xdr:colOff>
      <xdr:row>30</xdr:row>
      <xdr:rowOff>180975</xdr:rowOff>
    </xdr:to>
    <xdr:sp>
      <xdr:nvSpPr>
        <xdr:cNvPr id="13" name="Line 13"/>
        <xdr:cNvSpPr>
          <a:spLocks/>
        </xdr:cNvSpPr>
      </xdr:nvSpPr>
      <xdr:spPr>
        <a:xfrm>
          <a:off x="1990725" y="67913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180975</xdr:colOff>
      <xdr:row>31</xdr:row>
      <xdr:rowOff>190500</xdr:rowOff>
    </xdr:from>
    <xdr:to>
      <xdr:col>1</xdr:col>
      <xdr:colOff>180975</xdr:colOff>
      <xdr:row>32</xdr:row>
      <xdr:rowOff>38100</xdr:rowOff>
    </xdr:to>
    <xdr:sp>
      <xdr:nvSpPr>
        <xdr:cNvPr id="14" name="Line 14"/>
        <xdr:cNvSpPr>
          <a:spLocks/>
        </xdr:cNvSpPr>
      </xdr:nvSpPr>
      <xdr:spPr>
        <a:xfrm>
          <a:off x="2295525" y="71056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3</xdr:row>
      <xdr:rowOff>28575</xdr:rowOff>
    </xdr:from>
    <xdr:to>
      <xdr:col>7</xdr:col>
      <xdr:colOff>85725</xdr:colOff>
      <xdr:row>3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3143250" y="476250"/>
          <a:ext cx="104775" cy="95250"/>
        </a:xfrm>
        <a:prstGeom prst="triangle">
          <a:avLst>
            <a:gd name="adj" fmla="val 8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57150</xdr:colOff>
      <xdr:row>9</xdr:row>
      <xdr:rowOff>104775</xdr:rowOff>
    </xdr:from>
    <xdr:to>
      <xdr:col>2</xdr:col>
      <xdr:colOff>209550</xdr:colOff>
      <xdr:row>9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1238250" y="1638300"/>
          <a:ext cx="152400" cy="123825"/>
        </a:xfrm>
        <a:prstGeom prst="triangle">
          <a:avLst>
            <a:gd name="adj" fmla="val 8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342900</xdr:colOff>
      <xdr:row>18</xdr:row>
      <xdr:rowOff>47625</xdr:rowOff>
    </xdr:from>
    <xdr:to>
      <xdr:col>2</xdr:col>
      <xdr:colOff>533400</xdr:colOff>
      <xdr:row>19</xdr:row>
      <xdr:rowOff>9525</xdr:rowOff>
    </xdr:to>
    <xdr:sp>
      <xdr:nvSpPr>
        <xdr:cNvPr id="3" name="AutoShape 3"/>
        <xdr:cNvSpPr>
          <a:spLocks/>
        </xdr:cNvSpPr>
      </xdr:nvSpPr>
      <xdr:spPr>
        <a:xfrm rot="10636421">
          <a:off x="1524000" y="3486150"/>
          <a:ext cx="200025" cy="266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2</xdr:col>
      <xdr:colOff>266700</xdr:colOff>
      <xdr:row>19</xdr:row>
      <xdr:rowOff>19050</xdr:rowOff>
    </xdr:from>
    <xdr:to>
      <xdr:col>2</xdr:col>
      <xdr:colOff>400050</xdr:colOff>
      <xdr:row>20</xdr:row>
      <xdr:rowOff>19050</xdr:rowOff>
    </xdr:to>
    <xdr:sp>
      <xdr:nvSpPr>
        <xdr:cNvPr id="4" name="AutoShape 4"/>
        <xdr:cNvSpPr>
          <a:spLocks/>
        </xdr:cNvSpPr>
      </xdr:nvSpPr>
      <xdr:spPr>
        <a:xfrm rot="10636421">
          <a:off x="1447800" y="3762375"/>
          <a:ext cx="142875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5</xdr:col>
      <xdr:colOff>85725</xdr:colOff>
      <xdr:row>18</xdr:row>
      <xdr:rowOff>85725</xdr:rowOff>
    </xdr:from>
    <xdr:to>
      <xdr:col>6</xdr:col>
      <xdr:colOff>9525</xdr:colOff>
      <xdr:row>19</xdr:row>
      <xdr:rowOff>0</xdr:rowOff>
    </xdr:to>
    <xdr:sp>
      <xdr:nvSpPr>
        <xdr:cNvPr id="5" name="AutoShape 5"/>
        <xdr:cNvSpPr>
          <a:spLocks/>
        </xdr:cNvSpPr>
      </xdr:nvSpPr>
      <xdr:spPr>
        <a:xfrm rot="10636421">
          <a:off x="2819400" y="3524250"/>
          <a:ext cx="123825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4</xdr:col>
      <xdr:colOff>400050</xdr:colOff>
      <xdr:row>18</xdr:row>
      <xdr:rowOff>295275</xdr:rowOff>
    </xdr:from>
    <xdr:to>
      <xdr:col>5</xdr:col>
      <xdr:colOff>85725</xdr:colOff>
      <xdr:row>20</xdr:row>
      <xdr:rowOff>28575</xdr:rowOff>
    </xdr:to>
    <xdr:sp>
      <xdr:nvSpPr>
        <xdr:cNvPr id="6" name="AutoShape 6"/>
        <xdr:cNvSpPr>
          <a:spLocks/>
        </xdr:cNvSpPr>
      </xdr:nvSpPr>
      <xdr:spPr>
        <a:xfrm rot="10636421">
          <a:off x="2705100" y="3733800"/>
          <a:ext cx="114300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2</xdr:col>
      <xdr:colOff>238125</xdr:colOff>
      <xdr:row>20</xdr:row>
      <xdr:rowOff>104775</xdr:rowOff>
    </xdr:from>
    <xdr:to>
      <xdr:col>2</xdr:col>
      <xdr:colOff>438150</xdr:colOff>
      <xdr:row>21</xdr:row>
      <xdr:rowOff>161925</xdr:rowOff>
    </xdr:to>
    <xdr:sp>
      <xdr:nvSpPr>
        <xdr:cNvPr id="7" name="AutoShape 7"/>
        <xdr:cNvSpPr>
          <a:spLocks/>
        </xdr:cNvSpPr>
      </xdr:nvSpPr>
      <xdr:spPr>
        <a:xfrm rot="10636421">
          <a:off x="1419225" y="4086225"/>
          <a:ext cx="200025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2</xdr:col>
      <xdr:colOff>200025</xdr:colOff>
      <xdr:row>21</xdr:row>
      <xdr:rowOff>152400</xdr:rowOff>
    </xdr:from>
    <xdr:to>
      <xdr:col>2</xdr:col>
      <xdr:colOff>381000</xdr:colOff>
      <xdr:row>22</xdr:row>
      <xdr:rowOff>171450</xdr:rowOff>
    </xdr:to>
    <xdr:sp>
      <xdr:nvSpPr>
        <xdr:cNvPr id="8" name="AutoShape 8"/>
        <xdr:cNvSpPr>
          <a:spLocks/>
        </xdr:cNvSpPr>
      </xdr:nvSpPr>
      <xdr:spPr>
        <a:xfrm rot="10636421">
          <a:off x="1381125" y="4295775"/>
          <a:ext cx="19050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4</xdr:col>
      <xdr:colOff>342900</xdr:colOff>
      <xdr:row>20</xdr:row>
      <xdr:rowOff>104775</xdr:rowOff>
    </xdr:from>
    <xdr:to>
      <xdr:col>5</xdr:col>
      <xdr:colOff>114300</xdr:colOff>
      <xdr:row>21</xdr:row>
      <xdr:rowOff>161925</xdr:rowOff>
    </xdr:to>
    <xdr:sp>
      <xdr:nvSpPr>
        <xdr:cNvPr id="9" name="AutoShape 9"/>
        <xdr:cNvSpPr>
          <a:spLocks/>
        </xdr:cNvSpPr>
      </xdr:nvSpPr>
      <xdr:spPr>
        <a:xfrm rot="10636421">
          <a:off x="2647950" y="4086225"/>
          <a:ext cx="200025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4</xdr:col>
      <xdr:colOff>400050</xdr:colOff>
      <xdr:row>22</xdr:row>
      <xdr:rowOff>0</xdr:rowOff>
    </xdr:from>
    <xdr:to>
      <xdr:col>5</xdr:col>
      <xdr:colOff>142875</xdr:colOff>
      <xdr:row>23</xdr:row>
      <xdr:rowOff>0</xdr:rowOff>
    </xdr:to>
    <xdr:sp>
      <xdr:nvSpPr>
        <xdr:cNvPr id="10" name="AutoShape 10"/>
        <xdr:cNvSpPr>
          <a:spLocks/>
        </xdr:cNvSpPr>
      </xdr:nvSpPr>
      <xdr:spPr>
        <a:xfrm rot="10636421">
          <a:off x="2705100" y="4324350"/>
          <a:ext cx="171450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2</xdr:col>
      <xdr:colOff>28575</xdr:colOff>
      <xdr:row>23</xdr:row>
      <xdr:rowOff>0</xdr:rowOff>
    </xdr:from>
    <xdr:to>
      <xdr:col>2</xdr:col>
      <xdr:colOff>228600</xdr:colOff>
      <xdr:row>23</xdr:row>
      <xdr:rowOff>0</xdr:rowOff>
    </xdr:to>
    <xdr:sp>
      <xdr:nvSpPr>
        <xdr:cNvPr id="11" name="AutoShape 11"/>
        <xdr:cNvSpPr>
          <a:spLocks/>
        </xdr:cNvSpPr>
      </xdr:nvSpPr>
      <xdr:spPr>
        <a:xfrm rot="10636421">
          <a:off x="1209675" y="4505325"/>
          <a:ext cx="200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0</xdr:col>
      <xdr:colOff>66675</xdr:colOff>
      <xdr:row>29</xdr:row>
      <xdr:rowOff>133350</xdr:rowOff>
    </xdr:from>
    <xdr:to>
      <xdr:col>0</xdr:col>
      <xdr:colOff>152400</xdr:colOff>
      <xdr:row>29</xdr:row>
      <xdr:rowOff>219075</xdr:rowOff>
    </xdr:to>
    <xdr:sp>
      <xdr:nvSpPr>
        <xdr:cNvPr id="12" name="AutoShape 12"/>
        <xdr:cNvSpPr>
          <a:spLocks/>
        </xdr:cNvSpPr>
      </xdr:nvSpPr>
      <xdr:spPr>
        <a:xfrm>
          <a:off x="66675" y="5981700"/>
          <a:ext cx="85725" cy="8572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781050</xdr:colOff>
      <xdr:row>29</xdr:row>
      <xdr:rowOff>104775</xdr:rowOff>
    </xdr:from>
    <xdr:to>
      <xdr:col>0</xdr:col>
      <xdr:colOff>781050</xdr:colOff>
      <xdr:row>29</xdr:row>
      <xdr:rowOff>219075</xdr:rowOff>
    </xdr:to>
    <xdr:sp>
      <xdr:nvSpPr>
        <xdr:cNvPr id="13" name="AutoShape 13"/>
        <xdr:cNvSpPr>
          <a:spLocks/>
        </xdr:cNvSpPr>
      </xdr:nvSpPr>
      <xdr:spPr>
        <a:xfrm rot="10636421">
          <a:off x="781050" y="5953125"/>
          <a:ext cx="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0</xdr:col>
      <xdr:colOff>781050</xdr:colOff>
      <xdr:row>29</xdr:row>
      <xdr:rowOff>114300</xdr:rowOff>
    </xdr:from>
    <xdr:to>
      <xdr:col>0</xdr:col>
      <xdr:colOff>781050</xdr:colOff>
      <xdr:row>29</xdr:row>
      <xdr:rowOff>228600</xdr:rowOff>
    </xdr:to>
    <xdr:sp>
      <xdr:nvSpPr>
        <xdr:cNvPr id="14" name="AutoShape 14"/>
        <xdr:cNvSpPr>
          <a:spLocks/>
        </xdr:cNvSpPr>
      </xdr:nvSpPr>
      <xdr:spPr>
        <a:xfrm rot="10636421">
          <a:off x="781050" y="5962650"/>
          <a:ext cx="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0</xdr:col>
      <xdr:colOff>781050</xdr:colOff>
      <xdr:row>31</xdr:row>
      <xdr:rowOff>114300</xdr:rowOff>
    </xdr:from>
    <xdr:to>
      <xdr:col>0</xdr:col>
      <xdr:colOff>781050</xdr:colOff>
      <xdr:row>31</xdr:row>
      <xdr:rowOff>228600</xdr:rowOff>
    </xdr:to>
    <xdr:sp>
      <xdr:nvSpPr>
        <xdr:cNvPr id="15" name="AutoShape 15"/>
        <xdr:cNvSpPr>
          <a:spLocks/>
        </xdr:cNvSpPr>
      </xdr:nvSpPr>
      <xdr:spPr>
        <a:xfrm rot="10636421">
          <a:off x="781050" y="6496050"/>
          <a:ext cx="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0</xdr:col>
      <xdr:colOff>781050</xdr:colOff>
      <xdr:row>29</xdr:row>
      <xdr:rowOff>85725</xdr:rowOff>
    </xdr:from>
    <xdr:to>
      <xdr:col>0</xdr:col>
      <xdr:colOff>781050</xdr:colOff>
      <xdr:row>29</xdr:row>
      <xdr:rowOff>85725</xdr:rowOff>
    </xdr:to>
    <xdr:sp>
      <xdr:nvSpPr>
        <xdr:cNvPr id="16" name="Line 16"/>
        <xdr:cNvSpPr>
          <a:spLocks/>
        </xdr:cNvSpPr>
      </xdr:nvSpPr>
      <xdr:spPr>
        <a:xfrm>
          <a:off x="781050" y="593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781050</xdr:colOff>
      <xdr:row>29</xdr:row>
      <xdr:rowOff>76200</xdr:rowOff>
    </xdr:from>
    <xdr:to>
      <xdr:col>0</xdr:col>
      <xdr:colOff>781050</xdr:colOff>
      <xdr:row>29</xdr:row>
      <xdr:rowOff>76200</xdr:rowOff>
    </xdr:to>
    <xdr:sp>
      <xdr:nvSpPr>
        <xdr:cNvPr id="17" name="Line 17"/>
        <xdr:cNvSpPr>
          <a:spLocks/>
        </xdr:cNvSpPr>
      </xdr:nvSpPr>
      <xdr:spPr>
        <a:xfrm>
          <a:off x="781050" y="592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781050</xdr:colOff>
      <xdr:row>31</xdr:row>
      <xdr:rowOff>57150</xdr:rowOff>
    </xdr:from>
    <xdr:to>
      <xdr:col>0</xdr:col>
      <xdr:colOff>781050</xdr:colOff>
      <xdr:row>31</xdr:row>
      <xdr:rowOff>57150</xdr:rowOff>
    </xdr:to>
    <xdr:sp>
      <xdr:nvSpPr>
        <xdr:cNvPr id="18" name="Line 18"/>
        <xdr:cNvSpPr>
          <a:spLocks/>
        </xdr:cNvSpPr>
      </xdr:nvSpPr>
      <xdr:spPr>
        <a:xfrm>
          <a:off x="781050" y="643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781050</xdr:colOff>
      <xdr:row>31</xdr:row>
      <xdr:rowOff>66675</xdr:rowOff>
    </xdr:from>
    <xdr:to>
      <xdr:col>0</xdr:col>
      <xdr:colOff>781050</xdr:colOff>
      <xdr:row>31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7810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781050</xdr:colOff>
      <xdr:row>31</xdr:row>
      <xdr:rowOff>47625</xdr:rowOff>
    </xdr:from>
    <xdr:to>
      <xdr:col>0</xdr:col>
      <xdr:colOff>781050</xdr:colOff>
      <xdr:row>31</xdr:row>
      <xdr:rowOff>47625</xdr:rowOff>
    </xdr:to>
    <xdr:sp>
      <xdr:nvSpPr>
        <xdr:cNvPr id="20" name="Line 20"/>
        <xdr:cNvSpPr>
          <a:spLocks/>
        </xdr:cNvSpPr>
      </xdr:nvSpPr>
      <xdr:spPr>
        <a:xfrm>
          <a:off x="781050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27</xdr:row>
      <xdr:rowOff>133350</xdr:rowOff>
    </xdr:from>
    <xdr:to>
      <xdr:col>0</xdr:col>
      <xdr:colOff>152400</xdr:colOff>
      <xdr:row>27</xdr:row>
      <xdr:rowOff>219075</xdr:rowOff>
    </xdr:to>
    <xdr:sp>
      <xdr:nvSpPr>
        <xdr:cNvPr id="21" name="AutoShape 21"/>
        <xdr:cNvSpPr>
          <a:spLocks/>
        </xdr:cNvSpPr>
      </xdr:nvSpPr>
      <xdr:spPr>
        <a:xfrm>
          <a:off x="66675" y="5419725"/>
          <a:ext cx="85725" cy="8572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781050</xdr:colOff>
      <xdr:row>33</xdr:row>
      <xdr:rowOff>0</xdr:rowOff>
    </xdr:from>
    <xdr:to>
      <xdr:col>0</xdr:col>
      <xdr:colOff>781050</xdr:colOff>
      <xdr:row>33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781050" y="6962775"/>
          <a:ext cx="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781050</xdr:colOff>
      <xdr:row>33</xdr:row>
      <xdr:rowOff>0</xdr:rowOff>
    </xdr:from>
    <xdr:to>
      <xdr:col>0</xdr:col>
      <xdr:colOff>781050</xdr:colOff>
      <xdr:row>33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781050" y="6962775"/>
          <a:ext cx="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200025</xdr:colOff>
      <xdr:row>27</xdr:row>
      <xdr:rowOff>57150</xdr:rowOff>
    </xdr:from>
    <xdr:to>
      <xdr:col>0</xdr:col>
      <xdr:colOff>314325</xdr:colOff>
      <xdr:row>28</xdr:row>
      <xdr:rowOff>19050</xdr:rowOff>
    </xdr:to>
    <xdr:sp>
      <xdr:nvSpPr>
        <xdr:cNvPr id="24" name="AutoShape 24"/>
        <xdr:cNvSpPr>
          <a:spLocks/>
        </xdr:cNvSpPr>
      </xdr:nvSpPr>
      <xdr:spPr>
        <a:xfrm rot="10636421">
          <a:off x="200025" y="5343525"/>
          <a:ext cx="114300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0</xdr:col>
      <xdr:colOff>762000</xdr:colOff>
      <xdr:row>27</xdr:row>
      <xdr:rowOff>66675</xdr:rowOff>
    </xdr:from>
    <xdr:to>
      <xdr:col>1</xdr:col>
      <xdr:colOff>95250</xdr:colOff>
      <xdr:row>28</xdr:row>
      <xdr:rowOff>28575</xdr:rowOff>
    </xdr:to>
    <xdr:sp>
      <xdr:nvSpPr>
        <xdr:cNvPr id="25" name="AutoShape 25"/>
        <xdr:cNvSpPr>
          <a:spLocks/>
        </xdr:cNvSpPr>
      </xdr:nvSpPr>
      <xdr:spPr>
        <a:xfrm rot="10636421">
          <a:off x="762000" y="5353050"/>
          <a:ext cx="114300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2</xdr:col>
      <xdr:colOff>276225</xdr:colOff>
      <xdr:row>27</xdr:row>
      <xdr:rowOff>57150</xdr:rowOff>
    </xdr:from>
    <xdr:to>
      <xdr:col>2</xdr:col>
      <xdr:colOff>390525</xdr:colOff>
      <xdr:row>28</xdr:row>
      <xdr:rowOff>19050</xdr:rowOff>
    </xdr:to>
    <xdr:sp>
      <xdr:nvSpPr>
        <xdr:cNvPr id="26" name="AutoShape 26"/>
        <xdr:cNvSpPr>
          <a:spLocks/>
        </xdr:cNvSpPr>
      </xdr:nvSpPr>
      <xdr:spPr>
        <a:xfrm rot="10636421">
          <a:off x="1457325" y="5343525"/>
          <a:ext cx="123825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0</xdr:col>
      <xdr:colOff>209550</xdr:colOff>
      <xdr:row>29</xdr:row>
      <xdr:rowOff>47625</xdr:rowOff>
    </xdr:from>
    <xdr:to>
      <xdr:col>0</xdr:col>
      <xdr:colOff>323850</xdr:colOff>
      <xdr:row>30</xdr:row>
      <xdr:rowOff>9525</xdr:rowOff>
    </xdr:to>
    <xdr:sp>
      <xdr:nvSpPr>
        <xdr:cNvPr id="27" name="AutoShape 27"/>
        <xdr:cNvSpPr>
          <a:spLocks/>
        </xdr:cNvSpPr>
      </xdr:nvSpPr>
      <xdr:spPr>
        <a:xfrm rot="10636421">
          <a:off x="209550" y="5895975"/>
          <a:ext cx="123825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1</xdr:col>
      <xdr:colOff>190500</xdr:colOff>
      <xdr:row>29</xdr:row>
      <xdr:rowOff>66675</xdr:rowOff>
    </xdr:from>
    <xdr:to>
      <xdr:col>1</xdr:col>
      <xdr:colOff>314325</xdr:colOff>
      <xdr:row>30</xdr:row>
      <xdr:rowOff>28575</xdr:rowOff>
    </xdr:to>
    <xdr:sp>
      <xdr:nvSpPr>
        <xdr:cNvPr id="28" name="AutoShape 28"/>
        <xdr:cNvSpPr>
          <a:spLocks/>
        </xdr:cNvSpPr>
      </xdr:nvSpPr>
      <xdr:spPr>
        <a:xfrm rot="10636421">
          <a:off x="971550" y="5915025"/>
          <a:ext cx="123825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2</xdr:col>
      <xdr:colOff>590550</xdr:colOff>
      <xdr:row>29</xdr:row>
      <xdr:rowOff>57150</xdr:rowOff>
    </xdr:from>
    <xdr:to>
      <xdr:col>3</xdr:col>
      <xdr:colOff>47625</xdr:colOff>
      <xdr:row>30</xdr:row>
      <xdr:rowOff>19050</xdr:rowOff>
    </xdr:to>
    <xdr:sp>
      <xdr:nvSpPr>
        <xdr:cNvPr id="29" name="AutoShape 29"/>
        <xdr:cNvSpPr>
          <a:spLocks/>
        </xdr:cNvSpPr>
      </xdr:nvSpPr>
      <xdr:spPr>
        <a:xfrm rot="10636421">
          <a:off x="1771650" y="5905500"/>
          <a:ext cx="123825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0</xdr:col>
      <xdr:colOff>66675</xdr:colOff>
      <xdr:row>31</xdr:row>
      <xdr:rowOff>133350</xdr:rowOff>
    </xdr:from>
    <xdr:to>
      <xdr:col>0</xdr:col>
      <xdr:colOff>152400</xdr:colOff>
      <xdr:row>31</xdr:row>
      <xdr:rowOff>219075</xdr:rowOff>
    </xdr:to>
    <xdr:sp>
      <xdr:nvSpPr>
        <xdr:cNvPr id="30" name="AutoShape 30"/>
        <xdr:cNvSpPr>
          <a:spLocks/>
        </xdr:cNvSpPr>
      </xdr:nvSpPr>
      <xdr:spPr>
        <a:xfrm>
          <a:off x="66675" y="6515100"/>
          <a:ext cx="85725" cy="8572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781050</xdr:colOff>
      <xdr:row>31</xdr:row>
      <xdr:rowOff>104775</xdr:rowOff>
    </xdr:from>
    <xdr:to>
      <xdr:col>0</xdr:col>
      <xdr:colOff>781050</xdr:colOff>
      <xdr:row>31</xdr:row>
      <xdr:rowOff>219075</xdr:rowOff>
    </xdr:to>
    <xdr:sp>
      <xdr:nvSpPr>
        <xdr:cNvPr id="31" name="AutoShape 31"/>
        <xdr:cNvSpPr>
          <a:spLocks/>
        </xdr:cNvSpPr>
      </xdr:nvSpPr>
      <xdr:spPr>
        <a:xfrm rot="10636421">
          <a:off x="781050" y="6486525"/>
          <a:ext cx="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0</xdr:col>
      <xdr:colOff>781050</xdr:colOff>
      <xdr:row>31</xdr:row>
      <xdr:rowOff>114300</xdr:rowOff>
    </xdr:from>
    <xdr:to>
      <xdr:col>0</xdr:col>
      <xdr:colOff>781050</xdr:colOff>
      <xdr:row>31</xdr:row>
      <xdr:rowOff>228600</xdr:rowOff>
    </xdr:to>
    <xdr:sp>
      <xdr:nvSpPr>
        <xdr:cNvPr id="32" name="AutoShape 32"/>
        <xdr:cNvSpPr>
          <a:spLocks/>
        </xdr:cNvSpPr>
      </xdr:nvSpPr>
      <xdr:spPr>
        <a:xfrm rot="10636421">
          <a:off x="781050" y="6496050"/>
          <a:ext cx="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0</xdr:col>
      <xdr:colOff>781050</xdr:colOff>
      <xdr:row>31</xdr:row>
      <xdr:rowOff>85725</xdr:rowOff>
    </xdr:from>
    <xdr:to>
      <xdr:col>0</xdr:col>
      <xdr:colOff>781050</xdr:colOff>
      <xdr:row>31</xdr:row>
      <xdr:rowOff>85725</xdr:rowOff>
    </xdr:to>
    <xdr:sp>
      <xdr:nvSpPr>
        <xdr:cNvPr id="33" name="Line 33"/>
        <xdr:cNvSpPr>
          <a:spLocks/>
        </xdr:cNvSpPr>
      </xdr:nvSpPr>
      <xdr:spPr>
        <a:xfrm>
          <a:off x="781050" y="646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781050</xdr:colOff>
      <xdr:row>31</xdr:row>
      <xdr:rowOff>76200</xdr:rowOff>
    </xdr:from>
    <xdr:to>
      <xdr:col>0</xdr:col>
      <xdr:colOff>781050</xdr:colOff>
      <xdr:row>31</xdr:row>
      <xdr:rowOff>76200</xdr:rowOff>
    </xdr:to>
    <xdr:sp>
      <xdr:nvSpPr>
        <xdr:cNvPr id="34" name="Line 34"/>
        <xdr:cNvSpPr>
          <a:spLocks/>
        </xdr:cNvSpPr>
      </xdr:nvSpPr>
      <xdr:spPr>
        <a:xfrm>
          <a:off x="781050" y="64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209550</xdr:colOff>
      <xdr:row>31</xdr:row>
      <xdr:rowOff>47625</xdr:rowOff>
    </xdr:from>
    <xdr:to>
      <xdr:col>0</xdr:col>
      <xdr:colOff>323850</xdr:colOff>
      <xdr:row>32</xdr:row>
      <xdr:rowOff>9525</xdr:rowOff>
    </xdr:to>
    <xdr:sp>
      <xdr:nvSpPr>
        <xdr:cNvPr id="35" name="AutoShape 35"/>
        <xdr:cNvSpPr>
          <a:spLocks/>
        </xdr:cNvSpPr>
      </xdr:nvSpPr>
      <xdr:spPr>
        <a:xfrm rot="10636421">
          <a:off x="209550" y="6429375"/>
          <a:ext cx="123825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1</xdr:col>
      <xdr:colOff>190500</xdr:colOff>
      <xdr:row>31</xdr:row>
      <xdr:rowOff>66675</xdr:rowOff>
    </xdr:from>
    <xdr:to>
      <xdr:col>1</xdr:col>
      <xdr:colOff>314325</xdr:colOff>
      <xdr:row>32</xdr:row>
      <xdr:rowOff>28575</xdr:rowOff>
    </xdr:to>
    <xdr:sp>
      <xdr:nvSpPr>
        <xdr:cNvPr id="36" name="AutoShape 36"/>
        <xdr:cNvSpPr>
          <a:spLocks/>
        </xdr:cNvSpPr>
      </xdr:nvSpPr>
      <xdr:spPr>
        <a:xfrm rot="10636421">
          <a:off x="971550" y="6448425"/>
          <a:ext cx="123825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2</xdr:col>
      <xdr:colOff>590550</xdr:colOff>
      <xdr:row>31</xdr:row>
      <xdr:rowOff>57150</xdr:rowOff>
    </xdr:from>
    <xdr:to>
      <xdr:col>3</xdr:col>
      <xdr:colOff>47625</xdr:colOff>
      <xdr:row>32</xdr:row>
      <xdr:rowOff>19050</xdr:rowOff>
    </xdr:to>
    <xdr:sp>
      <xdr:nvSpPr>
        <xdr:cNvPr id="37" name="AutoShape 37"/>
        <xdr:cNvSpPr>
          <a:spLocks/>
        </xdr:cNvSpPr>
      </xdr:nvSpPr>
      <xdr:spPr>
        <a:xfrm rot="10636421">
          <a:off x="1771650" y="6438900"/>
          <a:ext cx="123825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0</xdr:col>
      <xdr:colOff>66675</xdr:colOff>
      <xdr:row>33</xdr:row>
      <xdr:rowOff>133350</xdr:rowOff>
    </xdr:from>
    <xdr:to>
      <xdr:col>0</xdr:col>
      <xdr:colOff>152400</xdr:colOff>
      <xdr:row>33</xdr:row>
      <xdr:rowOff>219075</xdr:rowOff>
    </xdr:to>
    <xdr:sp>
      <xdr:nvSpPr>
        <xdr:cNvPr id="38" name="AutoShape 38"/>
        <xdr:cNvSpPr>
          <a:spLocks/>
        </xdr:cNvSpPr>
      </xdr:nvSpPr>
      <xdr:spPr>
        <a:xfrm>
          <a:off x="66675" y="7096125"/>
          <a:ext cx="85725" cy="8572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200025</xdr:colOff>
      <xdr:row>33</xdr:row>
      <xdr:rowOff>57150</xdr:rowOff>
    </xdr:from>
    <xdr:to>
      <xdr:col>0</xdr:col>
      <xdr:colOff>314325</xdr:colOff>
      <xdr:row>34</xdr:row>
      <xdr:rowOff>0</xdr:rowOff>
    </xdr:to>
    <xdr:sp>
      <xdr:nvSpPr>
        <xdr:cNvPr id="39" name="AutoShape 39"/>
        <xdr:cNvSpPr>
          <a:spLocks/>
        </xdr:cNvSpPr>
      </xdr:nvSpPr>
      <xdr:spPr>
        <a:xfrm rot="10636421">
          <a:off x="200025" y="7019925"/>
          <a:ext cx="11430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1</xdr:col>
      <xdr:colOff>238125</xdr:colOff>
      <xdr:row>33</xdr:row>
      <xdr:rowOff>66675</xdr:rowOff>
    </xdr:from>
    <xdr:to>
      <xdr:col>1</xdr:col>
      <xdr:colOff>352425</xdr:colOff>
      <xdr:row>34</xdr:row>
      <xdr:rowOff>0</xdr:rowOff>
    </xdr:to>
    <xdr:sp>
      <xdr:nvSpPr>
        <xdr:cNvPr id="40" name="AutoShape 40"/>
        <xdr:cNvSpPr>
          <a:spLocks/>
        </xdr:cNvSpPr>
      </xdr:nvSpPr>
      <xdr:spPr>
        <a:xfrm rot="10636421">
          <a:off x="1019175" y="7029450"/>
          <a:ext cx="11430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1</xdr:col>
      <xdr:colOff>47625</xdr:colOff>
      <xdr:row>33</xdr:row>
      <xdr:rowOff>133350</xdr:rowOff>
    </xdr:from>
    <xdr:to>
      <xdr:col>1</xdr:col>
      <xdr:colOff>133350</xdr:colOff>
      <xdr:row>33</xdr:row>
      <xdr:rowOff>219075</xdr:rowOff>
    </xdr:to>
    <xdr:sp>
      <xdr:nvSpPr>
        <xdr:cNvPr id="41" name="AutoShape 41"/>
        <xdr:cNvSpPr>
          <a:spLocks/>
        </xdr:cNvSpPr>
      </xdr:nvSpPr>
      <xdr:spPr>
        <a:xfrm>
          <a:off x="828675" y="7096125"/>
          <a:ext cx="85725" cy="8572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219075</xdr:colOff>
      <xdr:row>33</xdr:row>
      <xdr:rowOff>85725</xdr:rowOff>
    </xdr:from>
    <xdr:to>
      <xdr:col>3</xdr:col>
      <xdr:colOff>333375</xdr:colOff>
      <xdr:row>34</xdr:row>
      <xdr:rowOff>0</xdr:rowOff>
    </xdr:to>
    <xdr:sp>
      <xdr:nvSpPr>
        <xdr:cNvPr id="42" name="AutoShape 42"/>
        <xdr:cNvSpPr>
          <a:spLocks/>
        </xdr:cNvSpPr>
      </xdr:nvSpPr>
      <xdr:spPr>
        <a:xfrm rot="10636421">
          <a:off x="2066925" y="7048500"/>
          <a:ext cx="12382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3</xdr:col>
      <xdr:colOff>66675</xdr:colOff>
      <xdr:row>33</xdr:row>
      <xdr:rowOff>123825</xdr:rowOff>
    </xdr:from>
    <xdr:to>
      <xdr:col>3</xdr:col>
      <xdr:colOff>152400</xdr:colOff>
      <xdr:row>33</xdr:row>
      <xdr:rowOff>209550</xdr:rowOff>
    </xdr:to>
    <xdr:sp>
      <xdr:nvSpPr>
        <xdr:cNvPr id="43" name="AutoShape 43"/>
        <xdr:cNvSpPr>
          <a:spLocks/>
        </xdr:cNvSpPr>
      </xdr:nvSpPr>
      <xdr:spPr>
        <a:xfrm>
          <a:off x="1914525" y="7086600"/>
          <a:ext cx="85725" cy="8572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95250</xdr:rowOff>
    </xdr:from>
    <xdr:to>
      <xdr:col>2</xdr:col>
      <xdr:colOff>142875</xdr:colOff>
      <xdr:row>15</xdr:row>
      <xdr:rowOff>285750</xdr:rowOff>
    </xdr:to>
    <xdr:sp>
      <xdr:nvSpPr>
        <xdr:cNvPr id="44" name="AutoShape 44"/>
        <xdr:cNvSpPr>
          <a:spLocks/>
        </xdr:cNvSpPr>
      </xdr:nvSpPr>
      <xdr:spPr>
        <a:xfrm rot="10636421">
          <a:off x="1181100" y="2876550"/>
          <a:ext cx="142875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2</xdr:col>
      <xdr:colOff>0</xdr:colOff>
      <xdr:row>16</xdr:row>
      <xdr:rowOff>28575</xdr:rowOff>
    </xdr:from>
    <xdr:to>
      <xdr:col>2</xdr:col>
      <xdr:colOff>133350</xdr:colOff>
      <xdr:row>17</xdr:row>
      <xdr:rowOff>0</xdr:rowOff>
    </xdr:to>
    <xdr:sp>
      <xdr:nvSpPr>
        <xdr:cNvPr id="45" name="AutoShape 45"/>
        <xdr:cNvSpPr>
          <a:spLocks/>
        </xdr:cNvSpPr>
      </xdr:nvSpPr>
      <xdr:spPr>
        <a:xfrm rot="10636421">
          <a:off x="1181100" y="3162300"/>
          <a:ext cx="13335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0</xdr:col>
      <xdr:colOff>209550</xdr:colOff>
      <xdr:row>16</xdr:row>
      <xdr:rowOff>47625</xdr:rowOff>
    </xdr:from>
    <xdr:to>
      <xdr:col>0</xdr:col>
      <xdr:colOff>295275</xdr:colOff>
      <xdr:row>16</xdr:row>
      <xdr:rowOff>180975</xdr:rowOff>
    </xdr:to>
    <xdr:sp>
      <xdr:nvSpPr>
        <xdr:cNvPr id="46" name="AutoShape 46"/>
        <xdr:cNvSpPr>
          <a:spLocks/>
        </xdr:cNvSpPr>
      </xdr:nvSpPr>
      <xdr:spPr>
        <a:xfrm rot="10636421">
          <a:off x="209550" y="3181350"/>
          <a:ext cx="85725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180975</xdr:colOff>
      <xdr:row>17</xdr:row>
      <xdr:rowOff>0</xdr:rowOff>
    </xdr:to>
    <xdr:sp>
      <xdr:nvSpPr>
        <xdr:cNvPr id="47" name="AutoShape 47"/>
        <xdr:cNvSpPr>
          <a:spLocks/>
        </xdr:cNvSpPr>
      </xdr:nvSpPr>
      <xdr:spPr>
        <a:xfrm rot="10636421">
          <a:off x="1181100" y="3352800"/>
          <a:ext cx="1809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0</xdr:col>
      <xdr:colOff>152400</xdr:colOff>
      <xdr:row>17</xdr:row>
      <xdr:rowOff>0</xdr:rowOff>
    </xdr:from>
    <xdr:to>
      <xdr:col>0</xdr:col>
      <xdr:colOff>238125</xdr:colOff>
      <xdr:row>17</xdr:row>
      <xdr:rowOff>0</xdr:rowOff>
    </xdr:to>
    <xdr:sp>
      <xdr:nvSpPr>
        <xdr:cNvPr id="48" name="AutoShape 48"/>
        <xdr:cNvSpPr>
          <a:spLocks/>
        </xdr:cNvSpPr>
      </xdr:nvSpPr>
      <xdr:spPr>
        <a:xfrm rot="10636421">
          <a:off x="152400" y="3352800"/>
          <a:ext cx="85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2</xdr:col>
      <xdr:colOff>171450</xdr:colOff>
      <xdr:row>25</xdr:row>
      <xdr:rowOff>0</xdr:rowOff>
    </xdr:from>
    <xdr:to>
      <xdr:col>2</xdr:col>
      <xdr:colOff>342900</xdr:colOff>
      <xdr:row>25</xdr:row>
      <xdr:rowOff>0</xdr:rowOff>
    </xdr:to>
    <xdr:sp>
      <xdr:nvSpPr>
        <xdr:cNvPr id="49" name="AutoShape 49"/>
        <xdr:cNvSpPr>
          <a:spLocks/>
        </xdr:cNvSpPr>
      </xdr:nvSpPr>
      <xdr:spPr>
        <a:xfrm rot="10636421">
          <a:off x="1352550" y="4962525"/>
          <a:ext cx="161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4</xdr:col>
      <xdr:colOff>419100</xdr:colOff>
      <xdr:row>25</xdr:row>
      <xdr:rowOff>0</xdr:rowOff>
    </xdr:from>
    <xdr:to>
      <xdr:col>5</xdr:col>
      <xdr:colOff>152400</xdr:colOff>
      <xdr:row>25</xdr:row>
      <xdr:rowOff>0</xdr:rowOff>
    </xdr:to>
    <xdr:sp>
      <xdr:nvSpPr>
        <xdr:cNvPr id="50" name="AutoShape 50"/>
        <xdr:cNvSpPr>
          <a:spLocks/>
        </xdr:cNvSpPr>
      </xdr:nvSpPr>
      <xdr:spPr>
        <a:xfrm rot="10636421">
          <a:off x="2724150" y="4962525"/>
          <a:ext cx="161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W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695950" y="4476750"/>
          <a:ext cx="9048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590550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695950" y="7791450"/>
          <a:ext cx="9048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1152525</xdr:colOff>
      <xdr:row>39</xdr:row>
      <xdr:rowOff>0</xdr:rowOff>
    </xdr:from>
    <xdr:to>
      <xdr:col>3</xdr:col>
      <xdr:colOff>1552575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>
          <a:off x="4686300" y="80391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1143000</xdr:colOff>
      <xdr:row>42</xdr:row>
      <xdr:rowOff>0</xdr:rowOff>
    </xdr:from>
    <xdr:to>
      <xdr:col>3</xdr:col>
      <xdr:colOff>1562100</xdr:colOff>
      <xdr:row>42</xdr:row>
      <xdr:rowOff>0</xdr:rowOff>
    </xdr:to>
    <xdr:sp>
      <xdr:nvSpPr>
        <xdr:cNvPr id="4" name="Line 4"/>
        <xdr:cNvSpPr>
          <a:spLocks/>
        </xdr:cNvSpPr>
      </xdr:nvSpPr>
      <xdr:spPr>
        <a:xfrm>
          <a:off x="4676775" y="85534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0</xdr:col>
      <xdr:colOff>123825</xdr:colOff>
      <xdr:row>24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238125</xdr:colOff>
      <xdr:row>24</xdr:row>
      <xdr:rowOff>0</xdr:rowOff>
    </xdr:from>
    <xdr:to>
      <xdr:col>0</xdr:col>
      <xdr:colOff>238125</xdr:colOff>
      <xdr:row>24</xdr:row>
      <xdr:rowOff>0</xdr:rowOff>
    </xdr:to>
    <xdr:sp>
      <xdr:nvSpPr>
        <xdr:cNvPr id="2" name="Line 2"/>
        <xdr:cNvSpPr>
          <a:spLocks/>
        </xdr:cNvSpPr>
      </xdr:nvSpPr>
      <xdr:spPr>
        <a:xfrm>
          <a:off x="23812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>
          <a:off x="7010400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7010400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57150</xdr:colOff>
      <xdr:row>22</xdr:row>
      <xdr:rowOff>295275</xdr:rowOff>
    </xdr:from>
    <xdr:to>
      <xdr:col>3</xdr:col>
      <xdr:colOff>219075</xdr:colOff>
      <xdr:row>22</xdr:row>
      <xdr:rowOff>295275</xdr:rowOff>
    </xdr:to>
    <xdr:sp>
      <xdr:nvSpPr>
        <xdr:cNvPr id="5" name="Line 5"/>
        <xdr:cNvSpPr>
          <a:spLocks/>
        </xdr:cNvSpPr>
      </xdr:nvSpPr>
      <xdr:spPr>
        <a:xfrm>
          <a:off x="2752725" y="50196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57150</xdr:colOff>
      <xdr:row>24</xdr:row>
      <xdr:rowOff>276225</xdr:rowOff>
    </xdr:from>
    <xdr:to>
      <xdr:col>3</xdr:col>
      <xdr:colOff>219075</xdr:colOff>
      <xdr:row>24</xdr:row>
      <xdr:rowOff>276225</xdr:rowOff>
    </xdr:to>
    <xdr:sp>
      <xdr:nvSpPr>
        <xdr:cNvPr id="6" name="Line 6"/>
        <xdr:cNvSpPr>
          <a:spLocks/>
        </xdr:cNvSpPr>
      </xdr:nvSpPr>
      <xdr:spPr>
        <a:xfrm>
          <a:off x="2752725" y="55435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247650</xdr:colOff>
      <xdr:row>27</xdr:row>
      <xdr:rowOff>85725</xdr:rowOff>
    </xdr:from>
    <xdr:to>
      <xdr:col>3</xdr:col>
      <xdr:colOff>409575</xdr:colOff>
      <xdr:row>27</xdr:row>
      <xdr:rowOff>209550</xdr:rowOff>
    </xdr:to>
    <xdr:sp>
      <xdr:nvSpPr>
        <xdr:cNvPr id="7" name="AutoShape 8"/>
        <xdr:cNvSpPr>
          <a:spLocks/>
        </xdr:cNvSpPr>
      </xdr:nvSpPr>
      <xdr:spPr>
        <a:xfrm>
          <a:off x="2943225" y="6143625"/>
          <a:ext cx="152400" cy="12382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29</xdr:row>
      <xdr:rowOff>76200</xdr:rowOff>
    </xdr:from>
    <xdr:to>
      <xdr:col>0</xdr:col>
      <xdr:colOff>238125</xdr:colOff>
      <xdr:row>29</xdr:row>
      <xdr:rowOff>200025</xdr:rowOff>
    </xdr:to>
    <xdr:sp>
      <xdr:nvSpPr>
        <xdr:cNvPr id="8" name="AutoShape 9"/>
        <xdr:cNvSpPr>
          <a:spLocks/>
        </xdr:cNvSpPr>
      </xdr:nvSpPr>
      <xdr:spPr>
        <a:xfrm>
          <a:off x="85725" y="6705600"/>
          <a:ext cx="152400" cy="12382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638175</xdr:colOff>
      <xdr:row>29</xdr:row>
      <xdr:rowOff>180975</xdr:rowOff>
    </xdr:from>
    <xdr:to>
      <xdr:col>1</xdr:col>
      <xdr:colOff>57150</xdr:colOff>
      <xdr:row>29</xdr:row>
      <xdr:rowOff>180975</xdr:rowOff>
    </xdr:to>
    <xdr:sp>
      <xdr:nvSpPr>
        <xdr:cNvPr id="9" name="Line 13"/>
        <xdr:cNvSpPr>
          <a:spLocks/>
        </xdr:cNvSpPr>
      </xdr:nvSpPr>
      <xdr:spPr>
        <a:xfrm>
          <a:off x="638175" y="68103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31</xdr:row>
      <xdr:rowOff>76200</xdr:rowOff>
    </xdr:from>
    <xdr:to>
      <xdr:col>0</xdr:col>
      <xdr:colOff>238125</xdr:colOff>
      <xdr:row>31</xdr:row>
      <xdr:rowOff>200025</xdr:rowOff>
    </xdr:to>
    <xdr:sp>
      <xdr:nvSpPr>
        <xdr:cNvPr id="10" name="AutoShape 14"/>
        <xdr:cNvSpPr>
          <a:spLocks/>
        </xdr:cNvSpPr>
      </xdr:nvSpPr>
      <xdr:spPr>
        <a:xfrm>
          <a:off x="85725" y="7439025"/>
          <a:ext cx="152400" cy="12382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638175</xdr:colOff>
      <xdr:row>31</xdr:row>
      <xdr:rowOff>142875</xdr:rowOff>
    </xdr:from>
    <xdr:to>
      <xdr:col>1</xdr:col>
      <xdr:colOff>57150</xdr:colOff>
      <xdr:row>31</xdr:row>
      <xdr:rowOff>142875</xdr:rowOff>
    </xdr:to>
    <xdr:sp>
      <xdr:nvSpPr>
        <xdr:cNvPr id="11" name="Line 15"/>
        <xdr:cNvSpPr>
          <a:spLocks/>
        </xdr:cNvSpPr>
      </xdr:nvSpPr>
      <xdr:spPr>
        <a:xfrm>
          <a:off x="638175" y="7505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133350</xdr:rowOff>
    </xdr:from>
    <xdr:to>
      <xdr:col>1</xdr:col>
      <xdr:colOff>571500</xdr:colOff>
      <xdr:row>29</xdr:row>
      <xdr:rowOff>133350</xdr:rowOff>
    </xdr:to>
    <xdr:sp>
      <xdr:nvSpPr>
        <xdr:cNvPr id="12" name="Line 16"/>
        <xdr:cNvSpPr>
          <a:spLocks/>
        </xdr:cNvSpPr>
      </xdr:nvSpPr>
      <xdr:spPr>
        <a:xfrm>
          <a:off x="1123950" y="67627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1076325</xdr:colOff>
      <xdr:row>29</xdr:row>
      <xdr:rowOff>142875</xdr:rowOff>
    </xdr:from>
    <xdr:to>
      <xdr:col>1</xdr:col>
      <xdr:colOff>1209675</xdr:colOff>
      <xdr:row>29</xdr:row>
      <xdr:rowOff>142875</xdr:rowOff>
    </xdr:to>
    <xdr:sp>
      <xdr:nvSpPr>
        <xdr:cNvPr id="13" name="Line 17"/>
        <xdr:cNvSpPr>
          <a:spLocks/>
        </xdr:cNvSpPr>
      </xdr:nvSpPr>
      <xdr:spPr>
        <a:xfrm>
          <a:off x="1733550" y="67722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428625</xdr:colOff>
      <xdr:row>31</xdr:row>
      <xdr:rowOff>114300</xdr:rowOff>
    </xdr:from>
    <xdr:to>
      <xdr:col>1</xdr:col>
      <xdr:colOff>590550</xdr:colOff>
      <xdr:row>31</xdr:row>
      <xdr:rowOff>114300</xdr:rowOff>
    </xdr:to>
    <xdr:sp>
      <xdr:nvSpPr>
        <xdr:cNvPr id="14" name="Line 18"/>
        <xdr:cNvSpPr>
          <a:spLocks/>
        </xdr:cNvSpPr>
      </xdr:nvSpPr>
      <xdr:spPr>
        <a:xfrm>
          <a:off x="1085850" y="74771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1076325</xdr:colOff>
      <xdr:row>31</xdr:row>
      <xdr:rowOff>114300</xdr:rowOff>
    </xdr:from>
    <xdr:to>
      <xdr:col>1</xdr:col>
      <xdr:colOff>1200150</xdr:colOff>
      <xdr:row>31</xdr:row>
      <xdr:rowOff>114300</xdr:rowOff>
    </xdr:to>
    <xdr:sp>
      <xdr:nvSpPr>
        <xdr:cNvPr id="15" name="Line 19"/>
        <xdr:cNvSpPr>
          <a:spLocks/>
        </xdr:cNvSpPr>
      </xdr:nvSpPr>
      <xdr:spPr>
        <a:xfrm>
          <a:off x="1733550" y="74771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28</xdr:row>
      <xdr:rowOff>0</xdr:rowOff>
    </xdr:from>
    <xdr:to>
      <xdr:col>0</xdr:col>
      <xdr:colOff>123825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643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238125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238125" y="643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123825</xdr:colOff>
      <xdr:row>28</xdr:row>
      <xdr:rowOff>0</xdr:rowOff>
    </xdr:from>
    <xdr:to>
      <xdr:col>9</xdr:col>
      <xdr:colOff>123825</xdr:colOff>
      <xdr:row>28</xdr:row>
      <xdr:rowOff>0</xdr:rowOff>
    </xdr:to>
    <xdr:sp>
      <xdr:nvSpPr>
        <xdr:cNvPr id="3" name="Line 3"/>
        <xdr:cNvSpPr>
          <a:spLocks/>
        </xdr:cNvSpPr>
      </xdr:nvSpPr>
      <xdr:spPr>
        <a:xfrm>
          <a:off x="3867150" y="643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238125</xdr:colOff>
      <xdr:row>28</xdr:row>
      <xdr:rowOff>0</xdr:rowOff>
    </xdr:from>
    <xdr:to>
      <xdr:col>9</xdr:col>
      <xdr:colOff>238125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>
          <a:off x="3981450" y="643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selection activeCell="A2" sqref="A2"/>
    </sheetView>
  </sheetViews>
  <sheetFormatPr defaultColWidth="9.00390625" defaultRowHeight="12.75"/>
  <cols>
    <col min="1" max="1" width="55.125" style="4" customWidth="1"/>
    <col min="2" max="2" width="17.625" style="4" customWidth="1"/>
    <col min="3" max="3" width="19.00390625" style="4" customWidth="1"/>
    <col min="4" max="4" width="21.75390625" style="4" customWidth="1"/>
    <col min="5" max="5" width="12.625" style="4" customWidth="1"/>
    <col min="6" max="6" width="9.625" style="4" customWidth="1"/>
    <col min="7" max="7" width="13.25390625" style="4" customWidth="1"/>
    <col min="8" max="8" width="3.875" style="4" customWidth="1"/>
    <col min="9" max="9" width="1.625" style="4" customWidth="1"/>
    <col min="10" max="10" width="10.375" style="4" customWidth="1"/>
    <col min="11" max="16384" width="9.125" style="4" customWidth="1"/>
  </cols>
  <sheetData>
    <row r="1" spans="1:3" ht="40.5" customHeight="1">
      <c r="A1" s="329" t="s">
        <v>595</v>
      </c>
      <c r="B1" s="329"/>
      <c r="C1" s="329"/>
    </row>
    <row r="2" ht="45.75" customHeight="1">
      <c r="A2" s="6" t="s">
        <v>5</v>
      </c>
    </row>
    <row r="4" ht="15">
      <c r="A4" s="4" t="s">
        <v>32</v>
      </c>
    </row>
    <row r="6" ht="1.5" customHeight="1"/>
    <row r="7" ht="15.75" thickBot="1"/>
    <row r="8" spans="1:3" s="14" customFormat="1" ht="6.75" customHeight="1">
      <c r="A8" s="33"/>
      <c r="B8" s="34"/>
      <c r="C8" s="42"/>
    </row>
    <row r="9" spans="1:3" s="14" customFormat="1" ht="15" customHeight="1">
      <c r="A9" s="46" t="s">
        <v>35</v>
      </c>
      <c r="B9" s="36" t="s">
        <v>33</v>
      </c>
      <c r="C9" s="43" t="s">
        <v>34</v>
      </c>
    </row>
    <row r="10" spans="1:3" s="14" customFormat="1" ht="16.5" customHeight="1" thickBot="1">
      <c r="A10" s="35"/>
      <c r="B10" s="36" t="s">
        <v>0</v>
      </c>
      <c r="C10" s="37" t="s">
        <v>0</v>
      </c>
    </row>
    <row r="11" spans="1:3" ht="21" customHeight="1">
      <c r="A11" s="81" t="s">
        <v>36</v>
      </c>
      <c r="B11" s="98">
        <v>100</v>
      </c>
      <c r="C11" s="99">
        <v>105</v>
      </c>
    </row>
    <row r="12" spans="1:3" ht="21" customHeight="1">
      <c r="A12" s="84" t="s">
        <v>37</v>
      </c>
      <c r="B12" s="100">
        <v>56</v>
      </c>
      <c r="C12" s="101">
        <v>63</v>
      </c>
    </row>
    <row r="13" spans="1:3" ht="20.25" customHeight="1">
      <c r="A13" s="84" t="s">
        <v>38</v>
      </c>
      <c r="B13" s="50">
        <v>10</v>
      </c>
      <c r="C13" s="85">
        <v>5</v>
      </c>
    </row>
    <row r="14" spans="1:3" ht="19.5" customHeight="1">
      <c r="A14" s="84" t="s">
        <v>39</v>
      </c>
      <c r="B14" s="100">
        <v>28</v>
      </c>
      <c r="C14" s="101">
        <v>25.2</v>
      </c>
    </row>
    <row r="15" spans="1:3" ht="12" customHeight="1">
      <c r="A15" s="84" t="s">
        <v>40</v>
      </c>
      <c r="B15" s="45"/>
      <c r="C15" s="91"/>
    </row>
    <row r="16" spans="1:3" ht="21.75" customHeight="1" thickBot="1">
      <c r="A16" s="90" t="s">
        <v>41</v>
      </c>
      <c r="B16" s="88">
        <v>100</v>
      </c>
      <c r="C16" s="89">
        <v>63</v>
      </c>
    </row>
    <row r="18" ht="22.5" customHeight="1">
      <c r="A18" s="47" t="s">
        <v>42</v>
      </c>
    </row>
    <row r="19" ht="24.75" customHeight="1">
      <c r="A19" s="3" t="s">
        <v>44</v>
      </c>
    </row>
    <row r="20" ht="15">
      <c r="A20" s="4" t="s">
        <v>43</v>
      </c>
    </row>
    <row r="21" ht="15">
      <c r="A21" s="3" t="s">
        <v>45</v>
      </c>
    </row>
    <row r="22" ht="15">
      <c r="A22" s="3" t="s">
        <v>46</v>
      </c>
    </row>
    <row r="23" ht="15">
      <c r="A23" s="4" t="s">
        <v>47</v>
      </c>
    </row>
    <row r="24" ht="15">
      <c r="A24" s="3" t="s">
        <v>48</v>
      </c>
    </row>
    <row r="25" ht="15">
      <c r="A25" s="4" t="s">
        <v>49</v>
      </c>
    </row>
    <row r="26" ht="15">
      <c r="A26" s="4" t="s">
        <v>50</v>
      </c>
    </row>
    <row r="27" ht="15">
      <c r="A27" s="3" t="s">
        <v>51</v>
      </c>
    </row>
    <row r="28" ht="15">
      <c r="A28" s="4" t="s">
        <v>52</v>
      </c>
    </row>
    <row r="29" ht="15">
      <c r="A29" s="4" t="s">
        <v>53</v>
      </c>
    </row>
    <row r="31" ht="21" customHeight="1">
      <c r="A31" s="7" t="s">
        <v>6</v>
      </c>
    </row>
    <row r="32" ht="29.25" customHeight="1">
      <c r="A32" s="4" t="s">
        <v>167</v>
      </c>
    </row>
    <row r="33" ht="26.25" customHeight="1">
      <c r="A33" s="103" t="s">
        <v>171</v>
      </c>
    </row>
    <row r="34" ht="14.25" customHeight="1">
      <c r="A34" s="26" t="s">
        <v>166</v>
      </c>
    </row>
    <row r="36" ht="18.75" customHeight="1">
      <c r="A36" s="4" t="s">
        <v>168</v>
      </c>
    </row>
    <row r="37" ht="21" customHeight="1">
      <c r="A37" s="103" t="s">
        <v>190</v>
      </c>
    </row>
    <row r="38" ht="15">
      <c r="A38" s="3" t="s">
        <v>191</v>
      </c>
    </row>
    <row r="39" ht="25.5" customHeight="1"/>
    <row r="40" ht="15">
      <c r="A40" s="4" t="s">
        <v>169</v>
      </c>
    </row>
    <row r="41" ht="24" customHeight="1">
      <c r="A41" s="103" t="s">
        <v>172</v>
      </c>
    </row>
    <row r="42" ht="14.25" customHeight="1">
      <c r="A42" s="26" t="s">
        <v>170</v>
      </c>
    </row>
  </sheetData>
  <mergeCells count="1">
    <mergeCell ref="A1:C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B12" sqref="B12"/>
    </sheetView>
  </sheetViews>
  <sheetFormatPr defaultColWidth="9.00390625" defaultRowHeight="12.75"/>
  <cols>
    <col min="1" max="1" width="8.625" style="4" customWidth="1"/>
    <col min="2" max="2" width="7.875" style="4" customWidth="1"/>
    <col min="3" max="3" width="8.25390625" style="4" customWidth="1"/>
    <col min="4" max="4" width="0.37109375" style="4" hidden="1" customWidth="1"/>
    <col min="5" max="5" width="8.625" style="4" customWidth="1"/>
    <col min="6" max="6" width="0.12890625" style="4" hidden="1" customWidth="1"/>
    <col min="7" max="7" width="8.00390625" style="4" customWidth="1"/>
    <col min="8" max="8" width="0.37109375" style="4" hidden="1" customWidth="1"/>
    <col min="9" max="9" width="7.75390625" style="4" customWidth="1"/>
    <col min="10" max="10" width="8.75390625" style="4" customWidth="1"/>
    <col min="11" max="11" width="8.375" style="4" customWidth="1"/>
    <col min="12" max="12" width="12.25390625" style="4" customWidth="1"/>
    <col min="13" max="13" width="11.00390625" style="4" hidden="1" customWidth="1"/>
    <col min="14" max="14" width="9.375" style="4" hidden="1" customWidth="1"/>
    <col min="15" max="15" width="13.375" style="4" customWidth="1"/>
    <col min="16" max="16" width="16.00390625" style="4" customWidth="1"/>
    <col min="17" max="17" width="15.75390625" style="4" customWidth="1"/>
    <col min="18" max="16384" width="9.125" style="4" customWidth="1"/>
  </cols>
  <sheetData>
    <row r="1" spans="1:10" ht="12" customHeight="1" thickBot="1">
      <c r="A1" s="9"/>
      <c r="J1" s="9"/>
    </row>
    <row r="2" spans="1:17" ht="22.5" customHeight="1">
      <c r="A2" s="405"/>
      <c r="B2" s="406"/>
      <c r="C2" s="402" t="s">
        <v>104</v>
      </c>
      <c r="D2" s="403"/>
      <c r="E2" s="403"/>
      <c r="F2" s="408"/>
      <c r="G2" s="402" t="s">
        <v>105</v>
      </c>
      <c r="H2" s="403"/>
      <c r="I2" s="404"/>
      <c r="J2" s="401" t="s">
        <v>229</v>
      </c>
      <c r="K2" s="339"/>
      <c r="L2" s="108" t="s">
        <v>234</v>
      </c>
      <c r="M2" s="108" t="s">
        <v>242</v>
      </c>
      <c r="N2" s="201" t="s">
        <v>242</v>
      </c>
      <c r="O2" s="207" t="s">
        <v>243</v>
      </c>
      <c r="P2" s="333" t="s">
        <v>240</v>
      </c>
      <c r="Q2" s="430"/>
    </row>
    <row r="3" spans="1:17" ht="16.5" customHeight="1">
      <c r="A3" s="434" t="s">
        <v>109</v>
      </c>
      <c r="B3" s="435"/>
      <c r="C3" s="344" t="s">
        <v>31</v>
      </c>
      <c r="D3" s="345"/>
      <c r="E3" s="344" t="s">
        <v>231</v>
      </c>
      <c r="F3" s="345"/>
      <c r="G3" s="344" t="s">
        <v>31</v>
      </c>
      <c r="H3" s="345"/>
      <c r="I3" s="168" t="s">
        <v>231</v>
      </c>
      <c r="J3" s="431" t="s">
        <v>230</v>
      </c>
      <c r="K3" s="343"/>
      <c r="L3" s="104" t="s">
        <v>235</v>
      </c>
      <c r="M3" s="104" t="s">
        <v>235</v>
      </c>
      <c r="N3" s="202" t="s">
        <v>241</v>
      </c>
      <c r="O3" s="208" t="s">
        <v>236</v>
      </c>
      <c r="P3" s="194" t="s">
        <v>237</v>
      </c>
      <c r="Q3" s="195" t="s">
        <v>237</v>
      </c>
    </row>
    <row r="4" spans="1:17" ht="18.75" customHeight="1" thickBot="1">
      <c r="A4" s="1"/>
      <c r="B4" s="8"/>
      <c r="C4" s="426" t="s">
        <v>233</v>
      </c>
      <c r="D4" s="427"/>
      <c r="E4" s="426" t="s">
        <v>232</v>
      </c>
      <c r="F4" s="427"/>
      <c r="G4" s="426" t="s">
        <v>233</v>
      </c>
      <c r="H4" s="427"/>
      <c r="I4" s="169" t="s">
        <v>232</v>
      </c>
      <c r="J4" s="147">
        <v>1996</v>
      </c>
      <c r="K4" s="148">
        <v>1997</v>
      </c>
      <c r="L4" s="109" t="s">
        <v>106</v>
      </c>
      <c r="M4" s="109" t="s">
        <v>106</v>
      </c>
      <c r="N4" s="203" t="s">
        <v>106</v>
      </c>
      <c r="O4" s="209" t="s">
        <v>106</v>
      </c>
      <c r="P4" s="196" t="s">
        <v>239</v>
      </c>
      <c r="Q4" s="197" t="s">
        <v>238</v>
      </c>
    </row>
    <row r="5" spans="1:17" ht="15">
      <c r="A5" s="432" t="s">
        <v>110</v>
      </c>
      <c r="B5" s="433"/>
      <c r="C5" s="411">
        <v>560</v>
      </c>
      <c r="D5" s="412"/>
      <c r="E5" s="411">
        <v>35.6</v>
      </c>
      <c r="F5" s="412"/>
      <c r="G5" s="411">
        <v>260</v>
      </c>
      <c r="H5" s="412"/>
      <c r="I5" s="160">
        <v>10.2</v>
      </c>
      <c r="J5" s="188">
        <f>E5/C5</f>
        <v>0.06357142857142857</v>
      </c>
      <c r="K5" s="189">
        <f>I5/G5</f>
        <v>0.03923076923076923</v>
      </c>
      <c r="L5" s="165">
        <f>K5/J5</f>
        <v>0.6171132238547968</v>
      </c>
      <c r="M5" s="192">
        <f>K5-J5</f>
        <v>-0.02434065934065934</v>
      </c>
      <c r="N5" s="204">
        <f>G5-C5</f>
        <v>-300</v>
      </c>
      <c r="O5" s="210">
        <f>G5*I5-C5*E5</f>
        <v>-17284</v>
      </c>
      <c r="P5" s="45">
        <f>I5*G5-E5*G5</f>
        <v>-6604</v>
      </c>
      <c r="Q5" s="91">
        <f>E5*G5-C5*E5</f>
        <v>-10680</v>
      </c>
    </row>
    <row r="6" spans="1:17" ht="15">
      <c r="A6" s="428" t="s">
        <v>111</v>
      </c>
      <c r="B6" s="429"/>
      <c r="C6" s="411">
        <v>240</v>
      </c>
      <c r="D6" s="412"/>
      <c r="E6" s="411">
        <v>9.6</v>
      </c>
      <c r="F6" s="412"/>
      <c r="G6" s="411">
        <v>220</v>
      </c>
      <c r="H6" s="412"/>
      <c r="I6" s="161">
        <v>9</v>
      </c>
      <c r="J6" s="188">
        <f>E6/C6</f>
        <v>0.04</v>
      </c>
      <c r="K6" s="189">
        <f>I6/G6</f>
        <v>0.04090909090909091</v>
      </c>
      <c r="L6" s="165">
        <f>K6/J6</f>
        <v>1.0227272727272727</v>
      </c>
      <c r="M6" s="192">
        <f>K6-J6</f>
        <v>0.000909090909090908</v>
      </c>
      <c r="N6" s="204">
        <f>G6-C6</f>
        <v>-20</v>
      </c>
      <c r="O6" s="210">
        <f>G6*I6-C6*E6</f>
        <v>-324</v>
      </c>
      <c r="P6" s="45">
        <f>I6*G6-E6*G6</f>
        <v>-132</v>
      </c>
      <c r="Q6" s="91">
        <f>E6*G6-C6*E6</f>
        <v>-192</v>
      </c>
    </row>
    <row r="7" spans="1:17" ht="15.75" thickBot="1">
      <c r="A7" s="428" t="s">
        <v>112</v>
      </c>
      <c r="B7" s="429"/>
      <c r="C7" s="411">
        <v>100</v>
      </c>
      <c r="D7" s="412"/>
      <c r="E7" s="419">
        <v>5</v>
      </c>
      <c r="F7" s="420"/>
      <c r="G7" s="411">
        <v>380</v>
      </c>
      <c r="H7" s="412"/>
      <c r="I7" s="160">
        <v>29.6</v>
      </c>
      <c r="J7" s="188">
        <f>E7/C7</f>
        <v>0.05</v>
      </c>
      <c r="K7" s="189">
        <f>I7/G7</f>
        <v>0.07789473684210527</v>
      </c>
      <c r="L7" s="165">
        <f>K7/J7</f>
        <v>1.5578947368421052</v>
      </c>
      <c r="M7" s="192">
        <f>K7-J7</f>
        <v>0.027894736842105264</v>
      </c>
      <c r="N7" s="204">
        <f>G7-C7</f>
        <v>280</v>
      </c>
      <c r="O7" s="210">
        <f>G7*I7-C7*E7</f>
        <v>10748</v>
      </c>
      <c r="P7" s="45">
        <f>I7*G7-E7*G7</f>
        <v>9348</v>
      </c>
      <c r="Q7" s="91">
        <f>E7*G7-C7*E7</f>
        <v>1400</v>
      </c>
    </row>
    <row r="8" spans="1:17" ht="23.25" customHeight="1">
      <c r="A8" s="424" t="s">
        <v>58</v>
      </c>
      <c r="B8" s="425"/>
      <c r="C8" s="417">
        <f>SUM(C5:D7)</f>
        <v>900</v>
      </c>
      <c r="D8" s="418"/>
      <c r="E8" s="417">
        <f>SUM(E5:F7)</f>
        <v>50.2</v>
      </c>
      <c r="F8" s="418"/>
      <c r="G8" s="417">
        <f>SUM(G5:H7)</f>
        <v>860</v>
      </c>
      <c r="H8" s="418"/>
      <c r="I8" s="162">
        <f>SUM(I5:I7)</f>
        <v>48.8</v>
      </c>
      <c r="J8" s="191">
        <f>E8/C8</f>
        <v>0.05577777777777778</v>
      </c>
      <c r="K8" s="190">
        <f>I8/G8</f>
        <v>0.05674418604651162</v>
      </c>
      <c r="L8" s="166">
        <f>K8/J8</f>
        <v>1.0173260446585748</v>
      </c>
      <c r="M8" s="193">
        <f>K8-J8</f>
        <v>0.0009664082687338427</v>
      </c>
      <c r="N8" s="205">
        <f>G8-C8</f>
        <v>-40</v>
      </c>
      <c r="O8" s="211">
        <f>SUM(O5:O7)</f>
        <v>-6860</v>
      </c>
      <c r="P8" s="199">
        <f>SUM(P5:P7)</f>
        <v>2612</v>
      </c>
      <c r="Q8" s="200">
        <f>SUM(Q5:Q7)</f>
        <v>-9472</v>
      </c>
    </row>
    <row r="9" spans="1:17" ht="6" customHeight="1" thickBot="1">
      <c r="A9" s="422"/>
      <c r="B9" s="423"/>
      <c r="C9" s="415"/>
      <c r="D9" s="416"/>
      <c r="E9" s="415"/>
      <c r="F9" s="416"/>
      <c r="G9" s="415"/>
      <c r="H9" s="416"/>
      <c r="I9" s="158"/>
      <c r="J9" s="38"/>
      <c r="K9" s="164"/>
      <c r="L9" s="167"/>
      <c r="M9" s="167"/>
      <c r="N9" s="206"/>
      <c r="O9" s="149"/>
      <c r="P9" s="167"/>
      <c r="Q9" s="163"/>
    </row>
    <row r="10" spans="1:11" ht="10.5" customHeight="1">
      <c r="A10" s="15"/>
      <c r="B10" s="15"/>
      <c r="C10" s="159"/>
      <c r="D10" s="159"/>
      <c r="E10" s="159"/>
      <c r="F10" s="159"/>
      <c r="G10" s="159"/>
      <c r="H10" s="159"/>
      <c r="I10" s="159"/>
      <c r="J10" s="178"/>
      <c r="K10" s="15"/>
    </row>
    <row r="11" spans="1:17" ht="18.75">
      <c r="A11" s="7" t="s">
        <v>164</v>
      </c>
      <c r="Q11" s="135"/>
    </row>
    <row r="12" ht="20.25" customHeight="1">
      <c r="A12" s="4" t="s">
        <v>347</v>
      </c>
    </row>
    <row r="13" ht="15.75" customHeight="1">
      <c r="A13" s="4" t="s">
        <v>350</v>
      </c>
    </row>
    <row r="14" ht="18" customHeight="1">
      <c r="A14" s="4" t="s">
        <v>354</v>
      </c>
    </row>
    <row r="15" ht="12.75" customHeight="1">
      <c r="A15" s="4" t="s">
        <v>351</v>
      </c>
    </row>
    <row r="16" ht="23.25" customHeight="1">
      <c r="A16" s="4" t="s">
        <v>352</v>
      </c>
    </row>
    <row r="17" ht="15.75" customHeight="1">
      <c r="A17" s="4" t="s">
        <v>353</v>
      </c>
    </row>
    <row r="18" ht="30.75" customHeight="1">
      <c r="A18" s="113" t="s">
        <v>338</v>
      </c>
    </row>
    <row r="19" ht="17.25" customHeight="1">
      <c r="A19" s="4" t="s">
        <v>339</v>
      </c>
    </row>
    <row r="20" ht="17.25" customHeight="1">
      <c r="A20" s="4" t="s">
        <v>337</v>
      </c>
    </row>
    <row r="21" ht="24.75" customHeight="1">
      <c r="A21" s="23" t="s">
        <v>341</v>
      </c>
    </row>
    <row r="22" ht="21" customHeight="1">
      <c r="A22" s="4" t="s">
        <v>342</v>
      </c>
    </row>
    <row r="23" ht="17.25" customHeight="1">
      <c r="A23" s="4" t="s">
        <v>343</v>
      </c>
    </row>
    <row r="24" ht="17.25" customHeight="1">
      <c r="A24" s="4" t="s">
        <v>340</v>
      </c>
    </row>
    <row r="25" ht="26.25" customHeight="1">
      <c r="A25" s="23" t="s">
        <v>334</v>
      </c>
    </row>
    <row r="26" ht="21" customHeight="1">
      <c r="A26" s="4" t="s">
        <v>344</v>
      </c>
    </row>
    <row r="27" ht="17.25" customHeight="1">
      <c r="A27" s="4" t="s">
        <v>345</v>
      </c>
    </row>
    <row r="28" ht="17.25" customHeight="1">
      <c r="A28" s="4" t="s">
        <v>346</v>
      </c>
    </row>
    <row r="29" ht="27.75" customHeight="1">
      <c r="A29" s="4" t="s">
        <v>348</v>
      </c>
    </row>
    <row r="30" ht="18" customHeight="1">
      <c r="A30" s="4" t="s">
        <v>349</v>
      </c>
    </row>
  </sheetData>
  <mergeCells count="33">
    <mergeCell ref="A2:B2"/>
    <mergeCell ref="E3:F3"/>
    <mergeCell ref="A5:B5"/>
    <mergeCell ref="A3:B3"/>
    <mergeCell ref="C2:F2"/>
    <mergeCell ref="C4:D4"/>
    <mergeCell ref="C5:D5"/>
    <mergeCell ref="C3:D3"/>
    <mergeCell ref="E4:F4"/>
    <mergeCell ref="E5:F5"/>
    <mergeCell ref="C9:D9"/>
    <mergeCell ref="E9:F9"/>
    <mergeCell ref="G7:H7"/>
    <mergeCell ref="E7:F7"/>
    <mergeCell ref="C8:D8"/>
    <mergeCell ref="G8:H8"/>
    <mergeCell ref="E8:F8"/>
    <mergeCell ref="P2:Q2"/>
    <mergeCell ref="G9:H9"/>
    <mergeCell ref="J3:K3"/>
    <mergeCell ref="J2:K2"/>
    <mergeCell ref="G2:I2"/>
    <mergeCell ref="G5:H5"/>
    <mergeCell ref="A9:B9"/>
    <mergeCell ref="A8:B8"/>
    <mergeCell ref="G3:H3"/>
    <mergeCell ref="G4:H4"/>
    <mergeCell ref="A7:B7"/>
    <mergeCell ref="A6:B6"/>
    <mergeCell ref="C6:D6"/>
    <mergeCell ref="E6:F6"/>
    <mergeCell ref="C7:D7"/>
    <mergeCell ref="G6:H6"/>
  </mergeCells>
  <printOptions/>
  <pageMargins left="0.3937007874015748" right="0" top="0.1968503937007874" bottom="0.3937007874015748" header="0" footer="0.511811023622047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D19" sqref="D19"/>
    </sheetView>
  </sheetViews>
  <sheetFormatPr defaultColWidth="9.00390625" defaultRowHeight="12.75"/>
  <cols>
    <col min="1" max="1" width="8.625" style="4" customWidth="1"/>
    <col min="2" max="2" width="20.625" style="4" customWidth="1"/>
    <col min="3" max="3" width="8.375" style="4" customWidth="1"/>
    <col min="4" max="4" width="6.125" style="4" customWidth="1"/>
    <col min="5" max="5" width="10.75390625" style="4" customWidth="1"/>
    <col min="6" max="6" width="6.00390625" style="4" customWidth="1"/>
    <col min="7" max="7" width="7.875" style="4" customWidth="1"/>
    <col min="8" max="8" width="6.125" style="4" customWidth="1"/>
    <col min="9" max="9" width="17.75390625" style="4" customWidth="1"/>
    <col min="10" max="10" width="11.25390625" style="4" customWidth="1"/>
    <col min="11" max="16384" width="9.125" style="4" customWidth="1"/>
  </cols>
  <sheetData>
    <row r="1" ht="20.25">
      <c r="A1" s="6" t="s">
        <v>13</v>
      </c>
    </row>
    <row r="3" ht="15">
      <c r="A3" s="4" t="s">
        <v>119</v>
      </c>
    </row>
    <row r="4" ht="15.75" thickBot="1">
      <c r="A4" s="9"/>
    </row>
    <row r="5" spans="1:9" ht="18" customHeight="1">
      <c r="A5" s="405"/>
      <c r="B5" s="406"/>
      <c r="C5" s="337" t="s">
        <v>121</v>
      </c>
      <c r="D5" s="338"/>
      <c r="E5" s="338"/>
      <c r="F5" s="339"/>
      <c r="G5" s="337" t="s">
        <v>124</v>
      </c>
      <c r="H5" s="338"/>
      <c r="I5" s="289"/>
    </row>
    <row r="6" spans="1:9" ht="16.5" customHeight="1">
      <c r="A6" s="407" t="s">
        <v>59</v>
      </c>
      <c r="B6" s="385"/>
      <c r="C6" s="455" t="s">
        <v>120</v>
      </c>
      <c r="D6" s="456"/>
      <c r="E6" s="456"/>
      <c r="F6" s="457"/>
      <c r="G6" s="455" t="s">
        <v>125</v>
      </c>
      <c r="H6" s="456"/>
      <c r="I6" s="460" t="s">
        <v>107</v>
      </c>
    </row>
    <row r="7" spans="1:9" ht="16.5" customHeight="1" thickBot="1">
      <c r="A7" s="442" t="s">
        <v>60</v>
      </c>
      <c r="B7" s="443"/>
      <c r="C7" s="409" t="s">
        <v>122</v>
      </c>
      <c r="D7" s="410"/>
      <c r="E7" s="409" t="s">
        <v>123</v>
      </c>
      <c r="F7" s="410"/>
      <c r="G7" s="409" t="s">
        <v>122</v>
      </c>
      <c r="H7" s="410"/>
      <c r="I7" s="58" t="s">
        <v>123</v>
      </c>
    </row>
    <row r="8" spans="1:9" ht="15">
      <c r="A8" s="458" t="s">
        <v>2</v>
      </c>
      <c r="B8" s="459"/>
      <c r="C8" s="447">
        <v>1200</v>
      </c>
      <c r="D8" s="448"/>
      <c r="E8" s="447">
        <v>1500</v>
      </c>
      <c r="F8" s="448"/>
      <c r="G8" s="453">
        <v>20</v>
      </c>
      <c r="H8" s="454"/>
      <c r="I8" s="11">
        <v>25</v>
      </c>
    </row>
    <row r="9" spans="1:9" ht="15">
      <c r="A9" s="446" t="s">
        <v>3</v>
      </c>
      <c r="B9" s="285"/>
      <c r="C9" s="447">
        <v>1000</v>
      </c>
      <c r="D9" s="448"/>
      <c r="E9" s="447">
        <v>1200</v>
      </c>
      <c r="F9" s="448"/>
      <c r="G9" s="453">
        <v>40</v>
      </c>
      <c r="H9" s="454"/>
      <c r="I9" s="216">
        <v>60</v>
      </c>
    </row>
    <row r="10" spans="1:9" ht="15.75" thickBot="1">
      <c r="A10" s="446" t="s">
        <v>4</v>
      </c>
      <c r="B10" s="285"/>
      <c r="C10" s="447">
        <v>1600</v>
      </c>
      <c r="D10" s="448"/>
      <c r="E10" s="447">
        <v>1800</v>
      </c>
      <c r="F10" s="448"/>
      <c r="G10" s="453">
        <v>10</v>
      </c>
      <c r="H10" s="454"/>
      <c r="I10" s="11">
        <v>9</v>
      </c>
    </row>
    <row r="11" spans="1:9" ht="23.25" customHeight="1">
      <c r="A11" s="440" t="s">
        <v>58</v>
      </c>
      <c r="B11" s="441"/>
      <c r="C11" s="449">
        <f>SUM(C8:D10)</f>
        <v>3800</v>
      </c>
      <c r="D11" s="450"/>
      <c r="E11" s="449">
        <f>SUM(E8:F10)</f>
        <v>4500</v>
      </c>
      <c r="F11" s="450"/>
      <c r="G11" s="451"/>
      <c r="H11" s="452"/>
      <c r="I11" s="59"/>
    </row>
    <row r="12" spans="1:9" ht="6" customHeight="1" thickBot="1">
      <c r="A12" s="438"/>
      <c r="B12" s="439"/>
      <c r="C12" s="444"/>
      <c r="D12" s="445"/>
      <c r="E12" s="444"/>
      <c r="F12" s="445"/>
      <c r="G12" s="444"/>
      <c r="H12" s="445"/>
      <c r="I12" s="2"/>
    </row>
    <row r="13" spans="1:9" ht="15">
      <c r="A13" s="41"/>
      <c r="B13" s="41"/>
      <c r="C13" s="55"/>
      <c r="D13" s="55"/>
      <c r="E13" s="55"/>
      <c r="F13" s="55"/>
      <c r="G13" s="55"/>
      <c r="H13" s="55"/>
      <c r="I13" s="55"/>
    </row>
    <row r="14" ht="18.75" customHeight="1">
      <c r="A14" s="47" t="s">
        <v>372</v>
      </c>
    </row>
    <row r="15" ht="25.5" customHeight="1">
      <c r="A15" s="3" t="s">
        <v>126</v>
      </c>
    </row>
    <row r="16" ht="15.75" customHeight="1">
      <c r="A16" s="4" t="s">
        <v>127</v>
      </c>
    </row>
    <row r="17" ht="15">
      <c r="A17" s="3" t="s">
        <v>228</v>
      </c>
    </row>
    <row r="18" ht="15">
      <c r="A18" s="4" t="s">
        <v>128</v>
      </c>
    </row>
    <row r="19" ht="15">
      <c r="A19" s="3" t="s">
        <v>131</v>
      </c>
    </row>
    <row r="20" ht="15">
      <c r="A20" s="3" t="s">
        <v>438</v>
      </c>
    </row>
    <row r="21" ht="15">
      <c r="A21" s="3" t="s">
        <v>132</v>
      </c>
    </row>
    <row r="22" ht="15">
      <c r="A22" s="4" t="s">
        <v>133</v>
      </c>
    </row>
    <row r="23" ht="15">
      <c r="A23" s="3" t="s">
        <v>134</v>
      </c>
    </row>
    <row r="24" ht="15">
      <c r="A24" s="4" t="s">
        <v>135</v>
      </c>
    </row>
    <row r="25" ht="15">
      <c r="A25" s="3" t="s">
        <v>136</v>
      </c>
    </row>
    <row r="26" ht="15">
      <c r="A26" s="3" t="s">
        <v>439</v>
      </c>
    </row>
    <row r="27" ht="15">
      <c r="A27" s="4" t="s">
        <v>373</v>
      </c>
    </row>
    <row r="28" ht="6" customHeight="1">
      <c r="A28" s="24"/>
    </row>
    <row r="29" ht="15">
      <c r="A29" s="4" t="s">
        <v>374</v>
      </c>
    </row>
    <row r="30" ht="15">
      <c r="A30" s="4" t="s">
        <v>130</v>
      </c>
    </row>
    <row r="31" ht="15">
      <c r="A31" s="4" t="s">
        <v>129</v>
      </c>
    </row>
    <row r="32" ht="13.5" customHeight="1"/>
    <row r="33" ht="24" customHeight="1">
      <c r="A33" s="7" t="s">
        <v>6</v>
      </c>
    </row>
    <row r="35" ht="25.5" customHeight="1">
      <c r="A35" s="4" t="s">
        <v>375</v>
      </c>
    </row>
    <row r="36" ht="9.75" customHeight="1"/>
    <row r="37" spans="1:4" ht="25.5" customHeight="1">
      <c r="A37" s="112" t="s">
        <v>440</v>
      </c>
      <c r="D37" s="230" t="s">
        <v>441</v>
      </c>
    </row>
    <row r="38" spans="1:5" ht="19.5" customHeight="1">
      <c r="A38" s="10" t="s">
        <v>376</v>
      </c>
      <c r="D38" s="112" t="s">
        <v>377</v>
      </c>
      <c r="E38" s="10"/>
    </row>
    <row r="39" spans="1:8" ht="24.75" customHeight="1">
      <c r="A39" s="112" t="s">
        <v>442</v>
      </c>
      <c r="B39" s="24" t="s">
        <v>17</v>
      </c>
      <c r="C39" s="342">
        <v>1200</v>
      </c>
      <c r="D39" s="342"/>
      <c r="E39" s="342"/>
      <c r="F39" s="231" t="s">
        <v>17</v>
      </c>
      <c r="G39" s="437">
        <v>60</v>
      </c>
      <c r="H39" s="437"/>
    </row>
    <row r="40" spans="1:9" ht="14.25" customHeight="1">
      <c r="A40" s="10"/>
      <c r="C40" s="436">
        <v>20</v>
      </c>
      <c r="D40" s="436"/>
      <c r="E40" s="436"/>
      <c r="F40" s="3"/>
      <c r="G40" s="14"/>
      <c r="H40" s="3"/>
      <c r="I40" s="3"/>
    </row>
    <row r="41" spans="1:8" ht="24.75" customHeight="1">
      <c r="A41" s="112" t="s">
        <v>443</v>
      </c>
      <c r="B41" s="24" t="s">
        <v>17</v>
      </c>
      <c r="C41" s="342">
        <v>1000</v>
      </c>
      <c r="D41" s="342"/>
      <c r="E41" s="342"/>
      <c r="F41" s="231" t="s">
        <v>17</v>
      </c>
      <c r="G41" s="437">
        <v>25</v>
      </c>
      <c r="H41" s="437"/>
    </row>
    <row r="42" spans="1:9" ht="12.75" customHeight="1">
      <c r="A42" s="10"/>
      <c r="C42" s="436">
        <v>40</v>
      </c>
      <c r="D42" s="436"/>
      <c r="E42" s="436"/>
      <c r="F42" s="3"/>
      <c r="G42" s="14"/>
      <c r="H42" s="3"/>
      <c r="I42" s="3"/>
    </row>
    <row r="43" spans="1:8" ht="27.75" customHeight="1">
      <c r="A43" s="112" t="s">
        <v>444</v>
      </c>
      <c r="B43" s="24" t="s">
        <v>17</v>
      </c>
      <c r="C43" s="342">
        <v>1600</v>
      </c>
      <c r="D43" s="342"/>
      <c r="E43" s="342"/>
      <c r="F43" s="231" t="s">
        <v>17</v>
      </c>
      <c r="G43" s="437">
        <v>160</v>
      </c>
      <c r="H43" s="437"/>
    </row>
    <row r="44" spans="1:9" ht="15.75" customHeight="1">
      <c r="A44" s="10"/>
      <c r="C44" s="436">
        <v>10</v>
      </c>
      <c r="D44" s="436"/>
      <c r="E44" s="436"/>
      <c r="F44" s="3"/>
      <c r="G44" s="14"/>
      <c r="H44" s="3"/>
      <c r="I44" s="3"/>
    </row>
    <row r="45" spans="1:8" ht="27.75" customHeight="1">
      <c r="A45" s="112" t="s">
        <v>445</v>
      </c>
      <c r="B45" s="24" t="s">
        <v>17</v>
      </c>
      <c r="C45" s="341" t="s">
        <v>378</v>
      </c>
      <c r="D45" s="341"/>
      <c r="E45" s="341"/>
      <c r="F45" s="231" t="s">
        <v>17</v>
      </c>
      <c r="G45" s="437">
        <v>245</v>
      </c>
      <c r="H45" s="437"/>
    </row>
    <row r="46" spans="1:9" ht="17.25" customHeight="1">
      <c r="A46" s="10"/>
      <c r="C46" s="341"/>
      <c r="D46" s="341"/>
      <c r="E46" s="341"/>
      <c r="F46" s="3"/>
      <c r="G46" s="14"/>
      <c r="H46" s="3"/>
      <c r="I46" s="3"/>
    </row>
    <row r="47" ht="18.75" customHeight="1">
      <c r="E47" s="10"/>
    </row>
  </sheetData>
  <mergeCells count="42">
    <mergeCell ref="A5:B5"/>
    <mergeCell ref="A8:B8"/>
    <mergeCell ref="G6:I6"/>
    <mergeCell ref="A6:B6"/>
    <mergeCell ref="C5:F5"/>
    <mergeCell ref="G7:H7"/>
    <mergeCell ref="G8:H8"/>
    <mergeCell ref="C7:D7"/>
    <mergeCell ref="C8:D8"/>
    <mergeCell ref="E7:F7"/>
    <mergeCell ref="E8:F8"/>
    <mergeCell ref="G9:H9"/>
    <mergeCell ref="G5:I5"/>
    <mergeCell ref="G10:H10"/>
    <mergeCell ref="E10:F10"/>
    <mergeCell ref="C6:F6"/>
    <mergeCell ref="E9:F9"/>
    <mergeCell ref="C10:D10"/>
    <mergeCell ref="G12:H12"/>
    <mergeCell ref="C11:D11"/>
    <mergeCell ref="G11:H11"/>
    <mergeCell ref="E11:F11"/>
    <mergeCell ref="E12:F12"/>
    <mergeCell ref="A12:B12"/>
    <mergeCell ref="A11:B11"/>
    <mergeCell ref="A7:B7"/>
    <mergeCell ref="C12:D12"/>
    <mergeCell ref="A10:B10"/>
    <mergeCell ref="A9:B9"/>
    <mergeCell ref="C9:D9"/>
    <mergeCell ref="G39:H39"/>
    <mergeCell ref="G41:H41"/>
    <mergeCell ref="C43:E43"/>
    <mergeCell ref="G43:H43"/>
    <mergeCell ref="C39:E39"/>
    <mergeCell ref="C40:E40"/>
    <mergeCell ref="C41:E41"/>
    <mergeCell ref="C42:E42"/>
    <mergeCell ref="C44:E44"/>
    <mergeCell ref="C45:E45"/>
    <mergeCell ref="G45:H45"/>
    <mergeCell ref="C46:E46"/>
  </mergeCells>
  <printOptions/>
  <pageMargins left="0.7874015748031497" right="0.3937007874015748" top="0.3937007874015748" bottom="0.3937007874015748" header="0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A19" sqref="A19"/>
    </sheetView>
  </sheetViews>
  <sheetFormatPr defaultColWidth="9.00390625" defaultRowHeight="12.75"/>
  <cols>
    <col min="1" max="1" width="8.625" style="4" customWidth="1"/>
    <col min="2" max="2" width="2.375" style="4" customWidth="1"/>
    <col min="3" max="3" width="8.375" style="4" customWidth="1"/>
    <col min="4" max="4" width="3.00390625" style="4" customWidth="1"/>
    <col min="5" max="5" width="10.75390625" style="4" customWidth="1"/>
    <col min="6" max="6" width="2.625" style="4" customWidth="1"/>
    <col min="7" max="7" width="7.875" style="4" customWidth="1"/>
    <col min="8" max="8" width="3.25390625" style="4" customWidth="1"/>
    <col min="9" max="9" width="10.00390625" style="4" customWidth="1"/>
    <col min="10" max="10" width="9.375" style="4" customWidth="1"/>
    <col min="11" max="11" width="8.25390625" style="4" customWidth="1"/>
    <col min="12" max="12" width="7.75390625" style="4" customWidth="1"/>
    <col min="13" max="13" width="7.375" style="4" customWidth="1"/>
    <col min="14" max="16384" width="9.125" style="4" customWidth="1"/>
  </cols>
  <sheetData>
    <row r="1" spans="1:13" ht="18" customHeight="1">
      <c r="A1" s="405"/>
      <c r="B1" s="406"/>
      <c r="C1" s="479" t="s">
        <v>121</v>
      </c>
      <c r="D1" s="480"/>
      <c r="E1" s="480"/>
      <c r="F1" s="481"/>
      <c r="G1" s="479" t="s">
        <v>124</v>
      </c>
      <c r="H1" s="480"/>
      <c r="I1" s="481"/>
      <c r="J1" s="337" t="s">
        <v>379</v>
      </c>
      <c r="K1" s="339"/>
      <c r="L1" s="338" t="s">
        <v>380</v>
      </c>
      <c r="M1" s="289"/>
    </row>
    <row r="2" spans="1:13" ht="16.5" customHeight="1">
      <c r="A2" s="421" t="s">
        <v>208</v>
      </c>
      <c r="B2" s="341"/>
      <c r="C2" s="476" t="s">
        <v>120</v>
      </c>
      <c r="D2" s="477"/>
      <c r="E2" s="477"/>
      <c r="F2" s="478"/>
      <c r="G2" s="476" t="s">
        <v>125</v>
      </c>
      <c r="H2" s="477"/>
      <c r="I2" s="478" t="s">
        <v>107</v>
      </c>
      <c r="J2" s="475" t="s">
        <v>381</v>
      </c>
      <c r="K2" s="343"/>
      <c r="L2" s="341" t="s">
        <v>382</v>
      </c>
      <c r="M2" s="276"/>
    </row>
    <row r="3" spans="1:13" ht="16.5" customHeight="1" thickBot="1">
      <c r="A3" s="422" t="s">
        <v>209</v>
      </c>
      <c r="B3" s="423"/>
      <c r="C3" s="426" t="s">
        <v>383</v>
      </c>
      <c r="D3" s="427"/>
      <c r="E3" s="426" t="s">
        <v>384</v>
      </c>
      <c r="F3" s="427"/>
      <c r="G3" s="426" t="s">
        <v>383</v>
      </c>
      <c r="H3" s="427"/>
      <c r="I3" s="224" t="s">
        <v>384</v>
      </c>
      <c r="J3" s="232" t="s">
        <v>383</v>
      </c>
      <c r="K3" s="223" t="s">
        <v>384</v>
      </c>
      <c r="L3" s="463" t="s">
        <v>385</v>
      </c>
      <c r="M3" s="464"/>
    </row>
    <row r="4" spans="1:13" ht="15">
      <c r="A4" s="458" t="s">
        <v>2</v>
      </c>
      <c r="B4" s="459"/>
      <c r="C4" s="482">
        <v>1200</v>
      </c>
      <c r="D4" s="483"/>
      <c r="E4" s="482">
        <v>1500</v>
      </c>
      <c r="F4" s="483"/>
      <c r="G4" s="411">
        <v>20</v>
      </c>
      <c r="H4" s="412"/>
      <c r="I4" s="222">
        <v>25</v>
      </c>
      <c r="J4" s="233">
        <f>C4/G4</f>
        <v>60</v>
      </c>
      <c r="K4" s="234">
        <f>E4/I4</f>
        <v>60</v>
      </c>
      <c r="L4" s="465">
        <f>(E4/K4)/(C4/J4)</f>
        <v>1.25</v>
      </c>
      <c r="M4" s="466"/>
    </row>
    <row r="5" spans="1:13" ht="15">
      <c r="A5" s="446" t="s">
        <v>3</v>
      </c>
      <c r="B5" s="285"/>
      <c r="C5" s="482">
        <v>1000</v>
      </c>
      <c r="D5" s="483"/>
      <c r="E5" s="482">
        <v>1200</v>
      </c>
      <c r="F5" s="483"/>
      <c r="G5" s="411">
        <v>40</v>
      </c>
      <c r="H5" s="412"/>
      <c r="I5" s="235">
        <v>60</v>
      </c>
      <c r="J5" s="236">
        <f>C5/G5</f>
        <v>25</v>
      </c>
      <c r="K5" s="222">
        <f>E5/I5</f>
        <v>20</v>
      </c>
      <c r="L5" s="467">
        <f>(E5/K5)/(C5/J5)</f>
        <v>1.5</v>
      </c>
      <c r="M5" s="468"/>
    </row>
    <row r="6" spans="1:13" ht="15.75" thickBot="1">
      <c r="A6" s="446" t="s">
        <v>4</v>
      </c>
      <c r="B6" s="285"/>
      <c r="C6" s="482">
        <v>1600</v>
      </c>
      <c r="D6" s="483"/>
      <c r="E6" s="482">
        <v>1800</v>
      </c>
      <c r="F6" s="483"/>
      <c r="G6" s="411">
        <v>10</v>
      </c>
      <c r="H6" s="412"/>
      <c r="I6" s="222">
        <v>9</v>
      </c>
      <c r="J6" s="237">
        <f>C6/G6</f>
        <v>160</v>
      </c>
      <c r="K6" s="221">
        <f>E6/I6</f>
        <v>200</v>
      </c>
      <c r="L6" s="469">
        <f>(E6/K6)/(C6/J6)</f>
        <v>0.9</v>
      </c>
      <c r="M6" s="470"/>
    </row>
    <row r="7" spans="1:13" ht="23.25" customHeight="1">
      <c r="A7" s="440" t="s">
        <v>58</v>
      </c>
      <c r="B7" s="441"/>
      <c r="C7" s="484">
        <f>SUM(C4:D6)</f>
        <v>3800</v>
      </c>
      <c r="D7" s="485"/>
      <c r="E7" s="484">
        <f>SUM(E4:F6)</f>
        <v>4500</v>
      </c>
      <c r="F7" s="485"/>
      <c r="G7" s="486"/>
      <c r="H7" s="441"/>
      <c r="I7" s="238"/>
      <c r="J7" s="156">
        <f>SUM(J4:J6)</f>
        <v>245</v>
      </c>
      <c r="K7" s="217">
        <f>SUM(K4:K6)</f>
        <v>280</v>
      </c>
      <c r="L7" s="471">
        <f>(E7/K7)/(C7/J7)</f>
        <v>1.036184210526316</v>
      </c>
      <c r="M7" s="472"/>
    </row>
    <row r="8" spans="1:13" ht="6" customHeight="1" thickBot="1">
      <c r="A8" s="438"/>
      <c r="B8" s="439"/>
      <c r="C8" s="444"/>
      <c r="D8" s="445"/>
      <c r="E8" s="444"/>
      <c r="F8" s="445"/>
      <c r="G8" s="444"/>
      <c r="H8" s="445"/>
      <c r="I8" s="225"/>
      <c r="J8" s="237"/>
      <c r="K8" s="221"/>
      <c r="L8" s="473"/>
      <c r="M8" s="474"/>
    </row>
    <row r="9" spans="1:9" ht="15">
      <c r="A9" s="41"/>
      <c r="B9" s="41"/>
      <c r="C9" s="55"/>
      <c r="D9" s="55"/>
      <c r="E9" s="55"/>
      <c r="F9" s="55"/>
      <c r="G9" s="55"/>
      <c r="H9" s="55"/>
      <c r="I9" s="55"/>
    </row>
    <row r="10" spans="1:8" ht="22.5" customHeight="1">
      <c r="A10" s="112" t="s">
        <v>446</v>
      </c>
      <c r="B10" s="24" t="s">
        <v>17</v>
      </c>
      <c r="C10" s="342">
        <v>1500</v>
      </c>
      <c r="D10" s="342"/>
      <c r="E10" s="342"/>
      <c r="F10" s="231" t="s">
        <v>17</v>
      </c>
      <c r="G10" s="462">
        <v>60</v>
      </c>
      <c r="H10" s="462"/>
    </row>
    <row r="11" spans="1:9" ht="15" customHeight="1">
      <c r="A11" s="10"/>
      <c r="C11" s="436">
        <v>25</v>
      </c>
      <c r="D11" s="436"/>
      <c r="E11" s="436"/>
      <c r="F11" s="3"/>
      <c r="G11" s="26"/>
      <c r="H11" s="26"/>
      <c r="I11" s="3"/>
    </row>
    <row r="12" spans="1:8" ht="24.75" customHeight="1">
      <c r="A12" s="112" t="s">
        <v>447</v>
      </c>
      <c r="B12" s="24" t="s">
        <v>17</v>
      </c>
      <c r="C12" s="342">
        <v>1200</v>
      </c>
      <c r="D12" s="342"/>
      <c r="E12" s="342"/>
      <c r="F12" s="231" t="s">
        <v>17</v>
      </c>
      <c r="G12" s="462">
        <v>20</v>
      </c>
      <c r="H12" s="462"/>
    </row>
    <row r="13" spans="1:9" ht="16.5" customHeight="1">
      <c r="A13" s="10"/>
      <c r="C13" s="436">
        <v>60</v>
      </c>
      <c r="D13" s="436"/>
      <c r="E13" s="436"/>
      <c r="F13" s="3"/>
      <c r="G13" s="26"/>
      <c r="H13" s="26"/>
      <c r="I13" s="3"/>
    </row>
    <row r="14" spans="1:8" ht="27.75" customHeight="1">
      <c r="A14" s="112" t="s">
        <v>448</v>
      </c>
      <c r="B14" s="24" t="s">
        <v>17</v>
      </c>
      <c r="C14" s="342">
        <v>1800</v>
      </c>
      <c r="D14" s="342"/>
      <c r="E14" s="342"/>
      <c r="F14" s="231" t="s">
        <v>17</v>
      </c>
      <c r="G14" s="462">
        <v>200</v>
      </c>
      <c r="H14" s="462"/>
    </row>
    <row r="15" spans="1:9" ht="15.75" customHeight="1">
      <c r="A15" s="10"/>
      <c r="C15" s="436">
        <v>9</v>
      </c>
      <c r="D15" s="436"/>
      <c r="E15" s="436"/>
      <c r="F15" s="3"/>
      <c r="G15" s="14"/>
      <c r="H15" s="3"/>
      <c r="I15" s="3"/>
    </row>
    <row r="16" spans="1:8" ht="35.25" customHeight="1">
      <c r="A16" s="112" t="s">
        <v>449</v>
      </c>
      <c r="B16" s="24" t="s">
        <v>17</v>
      </c>
      <c r="C16" s="341" t="s">
        <v>386</v>
      </c>
      <c r="D16" s="341"/>
      <c r="E16" s="341"/>
      <c r="F16" s="231" t="s">
        <v>17</v>
      </c>
      <c r="G16" s="437">
        <v>280</v>
      </c>
      <c r="H16" s="437"/>
    </row>
    <row r="17" spans="1:9" ht="11.25" customHeight="1">
      <c r="A17" s="10"/>
      <c r="C17" s="436"/>
      <c r="D17" s="436"/>
      <c r="E17" s="436"/>
      <c r="F17" s="3"/>
      <c r="G17" s="14"/>
      <c r="H17" s="3"/>
      <c r="I17" s="3"/>
    </row>
    <row r="18" ht="12" customHeight="1"/>
    <row r="19" ht="15">
      <c r="A19" s="4" t="s">
        <v>387</v>
      </c>
    </row>
    <row r="21" spans="1:8" ht="25.5" customHeight="1">
      <c r="A21" s="112" t="s">
        <v>450</v>
      </c>
      <c r="D21" s="239" t="s">
        <v>388</v>
      </c>
      <c r="E21" s="240" t="s">
        <v>451</v>
      </c>
      <c r="F21" s="239" t="s">
        <v>388</v>
      </c>
      <c r="G21" s="240" t="s">
        <v>389</v>
      </c>
      <c r="H21" s="241"/>
    </row>
    <row r="22" spans="1:7" ht="23.25" customHeight="1">
      <c r="A22" s="10" t="s">
        <v>452</v>
      </c>
      <c r="D22" s="112"/>
      <c r="E22" s="10" t="s">
        <v>453</v>
      </c>
      <c r="G22" s="10" t="s">
        <v>390</v>
      </c>
    </row>
    <row r="23" spans="1:5" ht="17.25" customHeight="1">
      <c r="A23" s="10"/>
      <c r="D23" s="112"/>
      <c r="E23" s="10"/>
    </row>
    <row r="24" spans="1:10" ht="23.25" customHeight="1">
      <c r="A24" s="112" t="s">
        <v>391</v>
      </c>
      <c r="B24" s="24" t="s">
        <v>17</v>
      </c>
      <c r="C24" s="342" t="s">
        <v>392</v>
      </c>
      <c r="D24" s="342"/>
      <c r="E24" s="342"/>
      <c r="F24" s="231" t="s">
        <v>17</v>
      </c>
      <c r="G24" s="218">
        <v>8300</v>
      </c>
      <c r="H24" s="231" t="s">
        <v>17</v>
      </c>
      <c r="I24" s="244">
        <v>15.63</v>
      </c>
      <c r="J24" s="4" t="s">
        <v>393</v>
      </c>
    </row>
    <row r="25" spans="1:9" ht="17.25" customHeight="1">
      <c r="A25" s="10"/>
      <c r="C25" s="436" t="s">
        <v>394</v>
      </c>
      <c r="D25" s="436"/>
      <c r="E25" s="436"/>
      <c r="F25" s="3"/>
      <c r="G25" s="14">
        <v>531</v>
      </c>
      <c r="H25" s="3"/>
      <c r="I25" s="245"/>
    </row>
    <row r="26" spans="1:10" ht="33.75" customHeight="1">
      <c r="A26" s="112" t="s">
        <v>454</v>
      </c>
      <c r="B26" s="24" t="s">
        <v>17</v>
      </c>
      <c r="C26" s="342" t="s">
        <v>395</v>
      </c>
      <c r="D26" s="342"/>
      <c r="E26" s="342"/>
      <c r="F26" s="231" t="s">
        <v>17</v>
      </c>
      <c r="G26" s="218">
        <v>3800</v>
      </c>
      <c r="H26" s="231" t="s">
        <v>17</v>
      </c>
      <c r="I26" s="244">
        <v>15.51</v>
      </c>
      <c r="J26" s="4" t="s">
        <v>393</v>
      </c>
    </row>
    <row r="27" spans="1:9" ht="17.25" customHeight="1">
      <c r="A27" s="10"/>
      <c r="C27" s="436" t="s">
        <v>378</v>
      </c>
      <c r="D27" s="436"/>
      <c r="E27" s="436"/>
      <c r="F27" s="3"/>
      <c r="G27" s="14">
        <v>245</v>
      </c>
      <c r="H27" s="3"/>
      <c r="I27" s="245"/>
    </row>
    <row r="28" spans="1:10" ht="33.75" customHeight="1">
      <c r="A28" s="112" t="s">
        <v>455</v>
      </c>
      <c r="B28" s="24" t="s">
        <v>17</v>
      </c>
      <c r="C28" s="342" t="s">
        <v>396</v>
      </c>
      <c r="D28" s="342"/>
      <c r="E28" s="342"/>
      <c r="F28" s="231" t="s">
        <v>17</v>
      </c>
      <c r="G28" s="218">
        <v>4500</v>
      </c>
      <c r="H28" s="231" t="s">
        <v>17</v>
      </c>
      <c r="I28" s="244">
        <v>16.07</v>
      </c>
      <c r="J28" s="4" t="s">
        <v>393</v>
      </c>
    </row>
    <row r="29" spans="1:9" ht="19.5" customHeight="1">
      <c r="A29" s="10"/>
      <c r="C29" s="436" t="s">
        <v>386</v>
      </c>
      <c r="D29" s="436"/>
      <c r="E29" s="436"/>
      <c r="F29" s="3"/>
      <c r="G29" s="14">
        <v>280</v>
      </c>
      <c r="H29" s="3"/>
      <c r="I29" s="3"/>
    </row>
    <row r="30" ht="28.5" customHeight="1">
      <c r="A30" s="4" t="s">
        <v>397</v>
      </c>
    </row>
    <row r="31" ht="21" customHeight="1"/>
    <row r="32" ht="28.5" customHeight="1">
      <c r="A32" s="4" t="s">
        <v>398</v>
      </c>
    </row>
    <row r="33" spans="1:13" ht="32.25" customHeight="1">
      <c r="A33" s="112" t="s">
        <v>456</v>
      </c>
      <c r="B33" s="24" t="s">
        <v>17</v>
      </c>
      <c r="C33" s="461" t="s">
        <v>457</v>
      </c>
      <c r="D33" s="342"/>
      <c r="E33" s="342"/>
      <c r="F33" s="231" t="s">
        <v>17</v>
      </c>
      <c r="G33" s="218">
        <v>4500</v>
      </c>
      <c r="H33" s="3" t="s">
        <v>399</v>
      </c>
      <c r="I33" s="15" t="s">
        <v>400</v>
      </c>
      <c r="J33" s="246" t="s">
        <v>401</v>
      </c>
      <c r="K33" s="462" t="s">
        <v>458</v>
      </c>
      <c r="L33" s="462"/>
      <c r="M33" s="462"/>
    </row>
    <row r="34" spans="1:10" ht="17.25" customHeight="1">
      <c r="A34" s="10"/>
      <c r="C34" s="437" t="s">
        <v>459</v>
      </c>
      <c r="D34" s="436"/>
      <c r="E34" s="436"/>
      <c r="F34" s="3"/>
      <c r="G34" s="14">
        <v>280</v>
      </c>
      <c r="H34" s="3"/>
      <c r="I34" s="219" t="s">
        <v>402</v>
      </c>
      <c r="J34" s="26">
        <v>15.51</v>
      </c>
    </row>
    <row r="35" ht="24.75" customHeight="1">
      <c r="A35" s="4" t="s">
        <v>403</v>
      </c>
    </row>
    <row r="36" ht="15">
      <c r="A36" s="4" t="s">
        <v>404</v>
      </c>
    </row>
    <row r="37" spans="1:11" ht="32.25" customHeight="1">
      <c r="A37" s="112" t="s">
        <v>460</v>
      </c>
      <c r="B37" s="24" t="s">
        <v>17</v>
      </c>
      <c r="C37" s="461" t="s">
        <v>461</v>
      </c>
      <c r="D37" s="342"/>
      <c r="E37" s="342"/>
      <c r="F37" s="231" t="s">
        <v>17</v>
      </c>
      <c r="G37" s="218">
        <v>4500</v>
      </c>
      <c r="H37" s="231" t="s">
        <v>17</v>
      </c>
      <c r="I37" s="462" t="s">
        <v>462</v>
      </c>
      <c r="J37" s="462"/>
      <c r="K37" s="462"/>
    </row>
    <row r="38" spans="1:10" ht="17.25" customHeight="1">
      <c r="A38" s="10"/>
      <c r="C38" s="437" t="s">
        <v>463</v>
      </c>
      <c r="D38" s="436"/>
      <c r="E38" s="436"/>
      <c r="F38" s="3"/>
      <c r="G38" s="14">
        <v>4120</v>
      </c>
      <c r="H38" s="3"/>
      <c r="I38" s="14"/>
      <c r="J38" s="26"/>
    </row>
    <row r="39" ht="24" customHeight="1"/>
  </sheetData>
  <mergeCells count="64">
    <mergeCell ref="A8:B8"/>
    <mergeCell ref="A7:B7"/>
    <mergeCell ref="A3:B3"/>
    <mergeCell ref="C8:D8"/>
    <mergeCell ref="A6:B6"/>
    <mergeCell ref="A5:B5"/>
    <mergeCell ref="C5:D5"/>
    <mergeCell ref="G8:H8"/>
    <mergeCell ref="C7:D7"/>
    <mergeCell ref="G7:H7"/>
    <mergeCell ref="E7:F7"/>
    <mergeCell ref="E8:F8"/>
    <mergeCell ref="E4:F4"/>
    <mergeCell ref="G5:H5"/>
    <mergeCell ref="G1:I1"/>
    <mergeCell ref="G6:H6"/>
    <mergeCell ref="E6:F6"/>
    <mergeCell ref="C2:F2"/>
    <mergeCell ref="E5:F5"/>
    <mergeCell ref="C6:D6"/>
    <mergeCell ref="A1:B1"/>
    <mergeCell ref="A4:B4"/>
    <mergeCell ref="G2:I2"/>
    <mergeCell ref="A2:B2"/>
    <mergeCell ref="C1:F1"/>
    <mergeCell ref="G3:H3"/>
    <mergeCell ref="G4:H4"/>
    <mergeCell ref="C3:D3"/>
    <mergeCell ref="C4:D4"/>
    <mergeCell ref="E3:F3"/>
    <mergeCell ref="C28:E28"/>
    <mergeCell ref="C29:E29"/>
    <mergeCell ref="C15:E15"/>
    <mergeCell ref="G16:H16"/>
    <mergeCell ref="C26:E26"/>
    <mergeCell ref="C27:E27"/>
    <mergeCell ref="C24:E24"/>
    <mergeCell ref="C25:E25"/>
    <mergeCell ref="C16:E16"/>
    <mergeCell ref="C17:E17"/>
    <mergeCell ref="L1:M1"/>
    <mergeCell ref="L2:M2"/>
    <mergeCell ref="J1:K1"/>
    <mergeCell ref="J2:K2"/>
    <mergeCell ref="L7:M7"/>
    <mergeCell ref="L8:M8"/>
    <mergeCell ref="C13:E13"/>
    <mergeCell ref="C14:E14"/>
    <mergeCell ref="G14:H14"/>
    <mergeCell ref="C10:E10"/>
    <mergeCell ref="G10:H10"/>
    <mergeCell ref="C11:E11"/>
    <mergeCell ref="C12:E12"/>
    <mergeCell ref="G12:H12"/>
    <mergeCell ref="L3:M3"/>
    <mergeCell ref="L4:M4"/>
    <mergeCell ref="L5:M5"/>
    <mergeCell ref="L6:M6"/>
    <mergeCell ref="C37:E37"/>
    <mergeCell ref="C38:E38"/>
    <mergeCell ref="I37:K37"/>
    <mergeCell ref="C33:E33"/>
    <mergeCell ref="C34:E34"/>
    <mergeCell ref="K33:M33"/>
  </mergeCells>
  <printOptions/>
  <pageMargins left="0.3937007874015748" right="0" top="0.3937007874015748" bottom="0.3937007874015748" header="0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3">
      <selection activeCell="A3" sqref="A3"/>
    </sheetView>
  </sheetViews>
  <sheetFormatPr defaultColWidth="9.00390625" defaultRowHeight="12.75"/>
  <cols>
    <col min="1" max="1" width="8.625" style="4" customWidth="1"/>
    <col min="2" max="2" width="2.375" style="4" customWidth="1"/>
    <col min="3" max="3" width="8.375" style="4" customWidth="1"/>
    <col min="4" max="4" width="3.00390625" style="4" customWidth="1"/>
    <col min="5" max="5" width="10.75390625" style="4" customWidth="1"/>
    <col min="6" max="6" width="2.625" style="4" customWidth="1"/>
    <col min="7" max="7" width="9.625" style="4" customWidth="1"/>
    <col min="8" max="8" width="3.25390625" style="4" customWidth="1"/>
    <col min="9" max="10" width="10.00390625" style="4" customWidth="1"/>
    <col min="11" max="11" width="8.25390625" style="4" customWidth="1"/>
    <col min="12" max="12" width="7.75390625" style="4" customWidth="1"/>
    <col min="13" max="16384" width="9.125" style="4" customWidth="1"/>
  </cols>
  <sheetData>
    <row r="1" ht="24.75" customHeight="1">
      <c r="A1" s="4" t="s">
        <v>405</v>
      </c>
    </row>
    <row r="2" ht="15">
      <c r="A2" s="4" t="s">
        <v>406</v>
      </c>
    </row>
    <row r="3" spans="1:12" ht="32.25" customHeight="1">
      <c r="A3" s="112" t="s">
        <v>464</v>
      </c>
      <c r="B3" s="24" t="s">
        <v>17</v>
      </c>
      <c r="C3" s="488" t="s">
        <v>463</v>
      </c>
      <c r="D3" s="341"/>
      <c r="E3" s="341"/>
      <c r="F3" s="231" t="s">
        <v>17</v>
      </c>
      <c r="G3" s="247">
        <v>4012</v>
      </c>
      <c r="H3" s="14" t="s">
        <v>399</v>
      </c>
      <c r="I3" s="15" t="s">
        <v>407</v>
      </c>
      <c r="J3" s="462" t="s">
        <v>408</v>
      </c>
      <c r="K3" s="462"/>
      <c r="L3" s="462"/>
    </row>
    <row r="4" spans="1:10" ht="15.75" customHeight="1">
      <c r="A4" s="248" t="s">
        <v>409</v>
      </c>
      <c r="C4" s="437" t="s">
        <v>465</v>
      </c>
      <c r="D4" s="436"/>
      <c r="E4" s="436"/>
      <c r="F4" s="3"/>
      <c r="G4" s="14">
        <v>280</v>
      </c>
      <c r="H4" s="3"/>
      <c r="I4" s="14"/>
      <c r="J4" s="26"/>
    </row>
    <row r="6" spans="1:3" ht="26.25" customHeight="1">
      <c r="A6" s="112" t="s">
        <v>456</v>
      </c>
      <c r="B6" s="4" t="s">
        <v>17</v>
      </c>
      <c r="C6" s="112" t="s">
        <v>466</v>
      </c>
    </row>
    <row r="7" spans="1:3" ht="23.25" customHeight="1">
      <c r="A7" s="112" t="s">
        <v>410</v>
      </c>
      <c r="C7" s="112"/>
    </row>
    <row r="8" ht="32.25" customHeight="1">
      <c r="A8" s="4" t="s">
        <v>411</v>
      </c>
    </row>
    <row r="9" ht="9.75" customHeight="1">
      <c r="A9" s="3"/>
    </row>
    <row r="10" spans="1:13" ht="20.25" customHeight="1">
      <c r="A10" s="348" t="s">
        <v>467</v>
      </c>
      <c r="B10" s="348"/>
      <c r="C10" s="348"/>
      <c r="D10" s="348"/>
      <c r="E10" s="348"/>
      <c r="F10" s="349" t="s">
        <v>412</v>
      </c>
      <c r="G10" s="349"/>
      <c r="H10" s="349"/>
      <c r="I10" s="349"/>
      <c r="J10" s="349"/>
      <c r="K10" s="349"/>
      <c r="L10" s="349"/>
      <c r="M10" s="349"/>
    </row>
    <row r="11" ht="28.5" customHeight="1">
      <c r="A11" s="4" t="s">
        <v>413</v>
      </c>
    </row>
    <row r="12" spans="1:13" ht="20.25" customHeight="1">
      <c r="A12" s="3" t="s">
        <v>468</v>
      </c>
      <c r="F12" s="349" t="s">
        <v>414</v>
      </c>
      <c r="G12" s="349"/>
      <c r="H12" s="349"/>
      <c r="I12" s="349"/>
      <c r="J12" s="349"/>
      <c r="K12" s="349"/>
      <c r="L12" s="349"/>
      <c r="M12" s="349"/>
    </row>
    <row r="13" ht="24.75" customHeight="1">
      <c r="A13" s="4" t="s">
        <v>415</v>
      </c>
    </row>
    <row r="14" spans="1:13" ht="20.25" customHeight="1">
      <c r="A14" s="3" t="s">
        <v>469</v>
      </c>
      <c r="F14" s="349" t="s">
        <v>416</v>
      </c>
      <c r="G14" s="349"/>
      <c r="H14" s="349"/>
      <c r="I14" s="349"/>
      <c r="J14" s="349"/>
      <c r="K14" s="349"/>
      <c r="L14" s="349"/>
      <c r="M14" s="349"/>
    </row>
    <row r="15" ht="24.75" customHeight="1">
      <c r="A15" s="4" t="s">
        <v>417</v>
      </c>
    </row>
    <row r="16" spans="1:13" ht="20.25" customHeight="1">
      <c r="A16" s="3" t="s">
        <v>470</v>
      </c>
      <c r="F16" s="349" t="s">
        <v>418</v>
      </c>
      <c r="G16" s="349"/>
      <c r="H16" s="349"/>
      <c r="I16" s="349"/>
      <c r="J16" s="349"/>
      <c r="K16" s="349"/>
      <c r="L16" s="349"/>
      <c r="M16" s="349"/>
    </row>
    <row r="17" ht="30" customHeight="1">
      <c r="A17" s="4" t="s">
        <v>419</v>
      </c>
    </row>
    <row r="18" spans="1:11" ht="20.25" customHeight="1">
      <c r="A18" s="348" t="s">
        <v>599</v>
      </c>
      <c r="B18" s="348"/>
      <c r="C18" s="348"/>
      <c r="D18" s="348"/>
      <c r="E18" s="348"/>
      <c r="F18" s="348"/>
      <c r="G18" s="348"/>
      <c r="H18" s="348"/>
      <c r="I18" s="348"/>
      <c r="J18" s="348"/>
      <c r="K18" s="348"/>
    </row>
    <row r="19" ht="45.75" customHeight="1">
      <c r="A19" s="142" t="s">
        <v>164</v>
      </c>
    </row>
    <row r="20" s="113" customFormat="1" ht="28.5" customHeight="1">
      <c r="A20" s="4" t="s">
        <v>420</v>
      </c>
    </row>
    <row r="21" spans="1:13" s="113" customFormat="1" ht="15" customHeight="1">
      <c r="A21" s="12" t="s">
        <v>421</v>
      </c>
      <c r="B21" s="249"/>
      <c r="F21" s="249"/>
      <c r="G21" s="250"/>
      <c r="H21" s="251"/>
      <c r="I21" s="250"/>
      <c r="J21" s="252"/>
      <c r="K21" s="487"/>
      <c r="L21" s="487"/>
      <c r="M21" s="487"/>
    </row>
    <row r="22" ht="20.25" customHeight="1">
      <c r="A22" s="4" t="s">
        <v>422</v>
      </c>
    </row>
    <row r="23" spans="1:13" s="113" customFormat="1" ht="15" customHeight="1">
      <c r="A23" s="12" t="s">
        <v>423</v>
      </c>
      <c r="B23" s="249"/>
      <c r="F23" s="249"/>
      <c r="G23" s="250"/>
      <c r="H23" s="251"/>
      <c r="I23" s="250"/>
      <c r="J23" s="252"/>
      <c r="K23" s="487"/>
      <c r="L23" s="487"/>
      <c r="M23" s="487"/>
    </row>
    <row r="24" ht="19.5" customHeight="1">
      <c r="A24" s="4" t="s">
        <v>424</v>
      </c>
    </row>
    <row r="25" ht="15" customHeight="1">
      <c r="A25" s="4" t="s">
        <v>425</v>
      </c>
    </row>
    <row r="26" ht="17.25" customHeight="1">
      <c r="A26" s="4" t="s">
        <v>426</v>
      </c>
    </row>
    <row r="27" ht="17.25" customHeight="1">
      <c r="A27" s="4" t="s">
        <v>427</v>
      </c>
    </row>
    <row r="28" ht="15">
      <c r="A28" s="4" t="s">
        <v>428</v>
      </c>
    </row>
    <row r="29" ht="15">
      <c r="A29" s="4" t="s">
        <v>429</v>
      </c>
    </row>
    <row r="30" ht="11.25" customHeight="1"/>
    <row r="31" ht="15">
      <c r="A31" s="4" t="s">
        <v>430</v>
      </c>
    </row>
    <row r="32" ht="15">
      <c r="A32" s="4" t="s">
        <v>431</v>
      </c>
    </row>
    <row r="33" ht="15">
      <c r="A33" s="4" t="s">
        <v>432</v>
      </c>
    </row>
    <row r="34" ht="15">
      <c r="A34" s="4" t="s">
        <v>433</v>
      </c>
    </row>
    <row r="35" ht="15">
      <c r="A35" s="4" t="s">
        <v>434</v>
      </c>
    </row>
    <row r="36" ht="15">
      <c r="A36" s="4" t="s">
        <v>435</v>
      </c>
    </row>
    <row r="37" ht="21.75" customHeight="1">
      <c r="A37" s="4" t="s">
        <v>436</v>
      </c>
    </row>
    <row r="38" ht="15" customHeight="1">
      <c r="A38" s="4" t="s">
        <v>437</v>
      </c>
    </row>
  </sheetData>
  <mergeCells count="11">
    <mergeCell ref="C3:E3"/>
    <mergeCell ref="C4:E4"/>
    <mergeCell ref="J3:L3"/>
    <mergeCell ref="F16:M16"/>
    <mergeCell ref="A18:K18"/>
    <mergeCell ref="K21:M21"/>
    <mergeCell ref="K23:M23"/>
    <mergeCell ref="A10:E10"/>
    <mergeCell ref="F10:M10"/>
    <mergeCell ref="F12:M12"/>
    <mergeCell ref="F14:M14"/>
  </mergeCells>
  <printOptions/>
  <pageMargins left="0.3937007874015748" right="0" top="0.3937007874015748" bottom="0.3937007874015748" header="0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A1" sqref="A1"/>
    </sheetView>
  </sheetViews>
  <sheetFormatPr defaultColWidth="9.00390625" defaultRowHeight="12.75"/>
  <cols>
    <col min="1" max="1" width="40.125" style="4" customWidth="1"/>
    <col min="2" max="2" width="8.875" style="4" customWidth="1"/>
    <col min="3" max="3" width="10.625" style="4" customWidth="1"/>
    <col min="4" max="4" width="1.625" style="4" customWidth="1"/>
    <col min="5" max="5" width="4.375" style="4" customWidth="1"/>
    <col min="6" max="6" width="1.37890625" style="4" customWidth="1"/>
    <col min="7" max="7" width="3.875" style="4" customWidth="1"/>
    <col min="8" max="8" width="2.75390625" style="4" customWidth="1"/>
    <col min="9" max="9" width="0.2421875" style="4" hidden="1" customWidth="1"/>
    <col min="10" max="10" width="2.75390625" style="4" customWidth="1"/>
    <col min="11" max="11" width="11.375" style="4" customWidth="1"/>
    <col min="12" max="12" width="8.00390625" style="4" customWidth="1"/>
    <col min="13" max="16384" width="9.125" style="4" customWidth="1"/>
  </cols>
  <sheetData>
    <row r="1" ht="20.25">
      <c r="A1" s="6" t="s">
        <v>145</v>
      </c>
    </row>
    <row r="2" ht="15">
      <c r="A2" s="4" t="s">
        <v>137</v>
      </c>
    </row>
    <row r="3" ht="19.5" customHeight="1">
      <c r="A3" s="4" t="s">
        <v>288</v>
      </c>
    </row>
    <row r="4" spans="1:7" ht="15">
      <c r="A4" s="4" t="s">
        <v>252</v>
      </c>
      <c r="B4" s="41"/>
      <c r="C4" s="55"/>
      <c r="D4" s="55"/>
      <c r="E4" s="55"/>
      <c r="F4" s="55"/>
      <c r="G4" s="55"/>
    </row>
    <row r="5" spans="1:7" ht="15">
      <c r="A5" s="4" t="s">
        <v>227</v>
      </c>
      <c r="B5" s="41"/>
      <c r="C5" s="55"/>
      <c r="D5" s="55"/>
      <c r="E5" s="55"/>
      <c r="F5" s="55"/>
      <c r="G5" s="55"/>
    </row>
    <row r="6" ht="15" customHeight="1">
      <c r="A6" s="47" t="s">
        <v>113</v>
      </c>
    </row>
    <row r="7" ht="16.5" customHeight="1">
      <c r="A7" s="3" t="s">
        <v>266</v>
      </c>
    </row>
    <row r="8" ht="13.5" customHeight="1">
      <c r="A8" s="4" t="s">
        <v>138</v>
      </c>
    </row>
    <row r="9" ht="12.75" customHeight="1">
      <c r="A9" s="4" t="s">
        <v>225</v>
      </c>
    </row>
    <row r="10" ht="18" customHeight="1">
      <c r="A10" s="3" t="s">
        <v>139</v>
      </c>
    </row>
    <row r="11" ht="14.25" customHeight="1">
      <c r="A11" s="4" t="s">
        <v>140</v>
      </c>
    </row>
    <row r="12" ht="15">
      <c r="A12" s="4" t="s">
        <v>141</v>
      </c>
    </row>
    <row r="13" ht="15">
      <c r="A13" s="4" t="s">
        <v>142</v>
      </c>
    </row>
    <row r="14" ht="16.5" customHeight="1">
      <c r="A14" s="3" t="s">
        <v>143</v>
      </c>
    </row>
    <row r="15" ht="3" customHeight="1" hidden="1">
      <c r="A15" s="24"/>
    </row>
    <row r="16" ht="15">
      <c r="A16" s="4" t="s">
        <v>141</v>
      </c>
    </row>
    <row r="17" ht="15">
      <c r="A17" s="4" t="s">
        <v>144</v>
      </c>
    </row>
    <row r="18" ht="24" customHeight="1">
      <c r="A18" s="7" t="s">
        <v>6</v>
      </c>
    </row>
    <row r="19" spans="1:11" ht="17.25" customHeight="1">
      <c r="A19" s="492" t="s">
        <v>251</v>
      </c>
      <c r="B19" s="493" t="s">
        <v>250</v>
      </c>
      <c r="C19" s="500" t="s">
        <v>18</v>
      </c>
      <c r="D19" s="500"/>
      <c r="F19" s="501">
        <v>2525</v>
      </c>
      <c r="G19" s="501"/>
      <c r="H19" s="501"/>
      <c r="I19" s="501"/>
      <c r="K19" s="489">
        <f>F19/F20</f>
        <v>1.01</v>
      </c>
    </row>
    <row r="20" spans="1:11" ht="14.25" customHeight="1">
      <c r="A20" s="492"/>
      <c r="B20" s="493"/>
      <c r="C20" s="502" t="s">
        <v>20</v>
      </c>
      <c r="D20" s="502"/>
      <c r="E20" s="5" t="s">
        <v>17</v>
      </c>
      <c r="F20" s="498">
        <v>2500</v>
      </c>
      <c r="G20" s="498"/>
      <c r="H20" s="498"/>
      <c r="I20" s="498"/>
      <c r="J20" s="14" t="s">
        <v>17</v>
      </c>
      <c r="K20" s="489"/>
    </row>
    <row r="21" spans="1:11" ht="21" customHeight="1">
      <c r="A21" s="492" t="s">
        <v>289</v>
      </c>
      <c r="B21" s="493" t="s">
        <v>293</v>
      </c>
      <c r="C21" s="494" t="s">
        <v>290</v>
      </c>
      <c r="D21" s="336"/>
      <c r="F21" s="257">
        <v>56</v>
      </c>
      <c r="G21" s="257"/>
      <c r="H21" s="257"/>
      <c r="I21" s="257"/>
      <c r="J21" s="12"/>
      <c r="K21" s="171"/>
    </row>
    <row r="22" spans="1:11" ht="15" customHeight="1">
      <c r="A22" s="492"/>
      <c r="B22" s="493"/>
      <c r="C22" s="495" t="s">
        <v>291</v>
      </c>
      <c r="D22" s="496"/>
      <c r="E22" s="5" t="s">
        <v>17</v>
      </c>
      <c r="F22" s="243">
        <v>54</v>
      </c>
      <c r="G22" s="243"/>
      <c r="H22" s="243"/>
      <c r="I22" s="243"/>
      <c r="J22" s="14" t="s">
        <v>17</v>
      </c>
      <c r="K22" s="178">
        <f>F21/F22</f>
        <v>1.037037037037037</v>
      </c>
    </row>
    <row r="23" spans="1:11" ht="21" customHeight="1">
      <c r="A23" s="492" t="s">
        <v>292</v>
      </c>
      <c r="B23" s="493" t="s">
        <v>294</v>
      </c>
      <c r="C23" s="494" t="s">
        <v>295</v>
      </c>
      <c r="D23" s="336"/>
      <c r="F23" s="257">
        <v>3.5</v>
      </c>
      <c r="G23" s="257"/>
      <c r="H23" s="257"/>
      <c r="I23" s="257"/>
      <c r="J23" s="12"/>
      <c r="K23" s="171"/>
    </row>
    <row r="24" spans="1:11" ht="15" customHeight="1">
      <c r="A24" s="492"/>
      <c r="B24" s="493"/>
      <c r="C24" s="495" t="s">
        <v>296</v>
      </c>
      <c r="D24" s="496"/>
      <c r="E24" s="5" t="s">
        <v>17</v>
      </c>
      <c r="F24" s="243">
        <v>3</v>
      </c>
      <c r="G24" s="243"/>
      <c r="H24" s="243"/>
      <c r="I24" s="243"/>
      <c r="J24" s="14" t="s">
        <v>17</v>
      </c>
      <c r="K24" s="178">
        <f>F23/F24</f>
        <v>1.1666666666666667</v>
      </c>
    </row>
    <row r="25" spans="1:11" ht="21" customHeight="1">
      <c r="A25" s="492" t="s">
        <v>297</v>
      </c>
      <c r="B25" s="255" t="s">
        <v>298</v>
      </c>
      <c r="C25" s="494" t="s">
        <v>300</v>
      </c>
      <c r="D25" s="336"/>
      <c r="F25" s="499">
        <v>1.037</v>
      </c>
      <c r="G25" s="499"/>
      <c r="H25" s="499"/>
      <c r="I25" s="499"/>
      <c r="J25" s="12"/>
      <c r="K25" s="171"/>
    </row>
    <row r="26" spans="1:11" ht="18" customHeight="1">
      <c r="A26" s="492"/>
      <c r="B26" s="255"/>
      <c r="C26" s="495" t="s">
        <v>299</v>
      </c>
      <c r="D26" s="496"/>
      <c r="E26" s="5" t="s">
        <v>17</v>
      </c>
      <c r="F26" s="497">
        <v>1.01</v>
      </c>
      <c r="G26" s="497"/>
      <c r="H26" s="497"/>
      <c r="I26" s="497"/>
      <c r="J26" s="14" t="s">
        <v>17</v>
      </c>
      <c r="K26" s="178">
        <f>F25/F26</f>
        <v>1.0267326732673268</v>
      </c>
    </row>
    <row r="27" spans="1:11" ht="17.25" customHeight="1">
      <c r="A27" s="492" t="s">
        <v>275</v>
      </c>
      <c r="B27" s="493" t="s">
        <v>301</v>
      </c>
      <c r="C27" s="336" t="s">
        <v>302</v>
      </c>
      <c r="D27" s="336"/>
      <c r="F27" s="491"/>
      <c r="G27" s="491"/>
      <c r="H27" s="491"/>
      <c r="I27" s="491"/>
      <c r="K27" s="489"/>
    </row>
    <row r="28" spans="1:11" ht="14.25" customHeight="1">
      <c r="A28" s="492"/>
      <c r="B28" s="493"/>
      <c r="C28" s="490" t="s">
        <v>303</v>
      </c>
      <c r="D28" s="490"/>
      <c r="E28" s="5"/>
      <c r="F28" s="491"/>
      <c r="G28" s="491"/>
      <c r="H28" s="491"/>
      <c r="I28" s="491"/>
      <c r="J28" s="14"/>
      <c r="K28" s="489"/>
    </row>
    <row r="30" spans="1:3" ht="16.5">
      <c r="A30" s="10" t="s">
        <v>311</v>
      </c>
      <c r="C30" s="10" t="s">
        <v>312</v>
      </c>
    </row>
    <row r="31" ht="23.25" customHeight="1">
      <c r="A31" s="3" t="s">
        <v>313</v>
      </c>
    </row>
    <row r="32" spans="1:3" ht="20.25" customHeight="1">
      <c r="A32" s="348" t="s">
        <v>314</v>
      </c>
      <c r="B32" s="348"/>
      <c r="C32" s="348"/>
    </row>
    <row r="33" ht="17.25" customHeight="1">
      <c r="A33" s="4" t="s">
        <v>304</v>
      </c>
    </row>
    <row r="34" spans="1:2" ht="20.25" customHeight="1">
      <c r="A34" s="3" t="s">
        <v>305</v>
      </c>
      <c r="B34" s="3" t="s">
        <v>309</v>
      </c>
    </row>
    <row r="35" ht="18.75" customHeight="1">
      <c r="A35" s="4" t="s">
        <v>306</v>
      </c>
    </row>
    <row r="36" spans="1:2" ht="20.25" customHeight="1">
      <c r="A36" s="3" t="s">
        <v>307</v>
      </c>
      <c r="B36" s="3" t="s">
        <v>308</v>
      </c>
    </row>
    <row r="37" ht="18" customHeight="1">
      <c r="A37" s="4" t="s">
        <v>310</v>
      </c>
    </row>
    <row r="38" spans="1:11" ht="20.25" customHeight="1">
      <c r="A38" s="348" t="s">
        <v>323</v>
      </c>
      <c r="B38" s="348"/>
      <c r="C38" s="348"/>
      <c r="D38" s="348"/>
      <c r="E38" s="348"/>
      <c r="F38" s="348"/>
      <c r="G38" s="348"/>
      <c r="H38" s="348"/>
      <c r="I38" s="348"/>
      <c r="J38" s="348"/>
      <c r="K38" s="348"/>
    </row>
    <row r="39" ht="9.75" customHeight="1"/>
    <row r="40" ht="25.5" customHeight="1">
      <c r="A40" s="3" t="s">
        <v>315</v>
      </c>
    </row>
    <row r="41" spans="1:3" ht="20.25" customHeight="1">
      <c r="A41" s="348" t="s">
        <v>317</v>
      </c>
      <c r="B41" s="348"/>
      <c r="C41" s="348"/>
    </row>
    <row r="42" ht="17.25" customHeight="1">
      <c r="A42" s="4" t="s">
        <v>318</v>
      </c>
    </row>
    <row r="43" spans="1:2" ht="20.25" customHeight="1">
      <c r="A43" s="3" t="s">
        <v>319</v>
      </c>
      <c r="B43" s="3" t="s">
        <v>320</v>
      </c>
    </row>
    <row r="44" ht="18.75" customHeight="1">
      <c r="A44" s="4" t="s">
        <v>304</v>
      </c>
    </row>
    <row r="45" spans="1:2" ht="20.25" customHeight="1">
      <c r="A45" s="3" t="s">
        <v>322</v>
      </c>
      <c r="B45" s="3" t="s">
        <v>321</v>
      </c>
    </row>
    <row r="46" ht="18" customHeight="1">
      <c r="A46" s="4" t="s">
        <v>316</v>
      </c>
    </row>
    <row r="47" spans="1:11" ht="20.25" customHeight="1">
      <c r="A47" s="348" t="s">
        <v>324</v>
      </c>
      <c r="B47" s="348"/>
      <c r="C47" s="348"/>
      <c r="D47" s="348"/>
      <c r="E47" s="348"/>
      <c r="F47" s="348"/>
      <c r="G47" s="348"/>
      <c r="H47" s="348"/>
      <c r="I47" s="348"/>
      <c r="J47" s="348"/>
      <c r="K47" s="348"/>
    </row>
  </sheetData>
  <mergeCells count="36">
    <mergeCell ref="K19:K20"/>
    <mergeCell ref="A21:A22"/>
    <mergeCell ref="C21:D21"/>
    <mergeCell ref="F21:I21"/>
    <mergeCell ref="C22:D22"/>
    <mergeCell ref="F22:I22"/>
    <mergeCell ref="A19:A20"/>
    <mergeCell ref="C19:D19"/>
    <mergeCell ref="F19:I19"/>
    <mergeCell ref="C20:D20"/>
    <mergeCell ref="F20:I20"/>
    <mergeCell ref="B19:B20"/>
    <mergeCell ref="F25:I25"/>
    <mergeCell ref="B21:B22"/>
    <mergeCell ref="F26:I26"/>
    <mergeCell ref="A23:A24"/>
    <mergeCell ref="B23:B24"/>
    <mergeCell ref="C23:D23"/>
    <mergeCell ref="F23:I23"/>
    <mergeCell ref="C24:D24"/>
    <mergeCell ref="F24:I24"/>
    <mergeCell ref="A32:C32"/>
    <mergeCell ref="A25:A26"/>
    <mergeCell ref="B25:B26"/>
    <mergeCell ref="C25:D25"/>
    <mergeCell ref="C26:D26"/>
    <mergeCell ref="A38:K38"/>
    <mergeCell ref="A41:C41"/>
    <mergeCell ref="A47:K47"/>
    <mergeCell ref="K27:K28"/>
    <mergeCell ref="C28:D28"/>
    <mergeCell ref="F28:I28"/>
    <mergeCell ref="C27:D27"/>
    <mergeCell ref="A27:A28"/>
    <mergeCell ref="B27:B28"/>
    <mergeCell ref="F27:I27"/>
  </mergeCells>
  <printOptions/>
  <pageMargins left="0.5905511811023623" right="0" top="0.3937007874015748" bottom="0.1968503937007874" header="0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00390625" defaultRowHeight="12.75"/>
  <cols>
    <col min="1" max="1" width="42.875" style="4" customWidth="1"/>
    <col min="2" max="2" width="8.25390625" style="4" customWidth="1"/>
    <col min="3" max="3" width="8.625" style="4" customWidth="1"/>
    <col min="4" max="4" width="13.00390625" style="4" customWidth="1"/>
    <col min="5" max="5" width="10.75390625" style="4" customWidth="1"/>
    <col min="6" max="6" width="24.875" style="4" customWidth="1"/>
    <col min="7" max="7" width="20.125" style="4" customWidth="1"/>
    <col min="8" max="16384" width="9.125" style="4" customWidth="1"/>
  </cols>
  <sheetData>
    <row r="1" spans="2:7" ht="15.75" thickBot="1">
      <c r="B1" s="41"/>
      <c r="C1" s="55"/>
      <c r="D1" s="55"/>
      <c r="E1" s="55"/>
      <c r="F1" s="55"/>
      <c r="G1" s="55"/>
    </row>
    <row r="2" spans="1:7" ht="23.25" customHeight="1">
      <c r="A2" s="39" t="s">
        <v>35</v>
      </c>
      <c r="B2" s="503" t="s">
        <v>146</v>
      </c>
      <c r="C2" s="504"/>
      <c r="D2" s="156" t="s">
        <v>226</v>
      </c>
      <c r="E2" s="34" t="s">
        <v>268</v>
      </c>
      <c r="F2" s="503" t="s">
        <v>270</v>
      </c>
      <c r="G2" s="400"/>
    </row>
    <row r="3" spans="1:7" ht="24" customHeight="1" thickBot="1">
      <c r="A3" s="40"/>
      <c r="B3" s="53" t="s">
        <v>147</v>
      </c>
      <c r="C3" s="148" t="s">
        <v>148</v>
      </c>
      <c r="D3" s="54" t="s">
        <v>244</v>
      </c>
      <c r="E3" s="65" t="s">
        <v>269</v>
      </c>
      <c r="F3" s="65" t="s">
        <v>245</v>
      </c>
      <c r="G3" s="186" t="s">
        <v>246</v>
      </c>
    </row>
    <row r="4" spans="1:7" ht="16.5" customHeight="1">
      <c r="A4" s="179" t="s">
        <v>149</v>
      </c>
      <c r="B4" s="61">
        <v>2500</v>
      </c>
      <c r="C4" s="62">
        <v>2525</v>
      </c>
      <c r="D4" s="155">
        <f>C4/B4</f>
        <v>1.01</v>
      </c>
      <c r="E4" s="170"/>
      <c r="F4" s="170"/>
      <c r="G4" s="181"/>
    </row>
    <row r="5" spans="1:7" ht="15" customHeight="1">
      <c r="A5" s="179" t="s">
        <v>150</v>
      </c>
      <c r="B5" s="61">
        <v>18</v>
      </c>
      <c r="C5" s="62">
        <v>16</v>
      </c>
      <c r="D5" s="155">
        <f>C5/B5</f>
        <v>0.8888888888888888</v>
      </c>
      <c r="E5" s="170"/>
      <c r="F5" s="155"/>
      <c r="G5" s="182"/>
    </row>
    <row r="6" spans="1:7" ht="14.25" customHeight="1">
      <c r="A6" s="179" t="s">
        <v>151</v>
      </c>
      <c r="B6" s="61">
        <v>54</v>
      </c>
      <c r="C6" s="62">
        <v>56</v>
      </c>
      <c r="D6" s="155">
        <f>C6/B6</f>
        <v>1.037037037037037</v>
      </c>
      <c r="E6" s="170"/>
      <c r="F6" s="155"/>
      <c r="G6" s="182"/>
    </row>
    <row r="7" spans="1:7" ht="14.25" customHeight="1">
      <c r="A7" s="179" t="s">
        <v>274</v>
      </c>
      <c r="B7" s="171">
        <f>B6/B5</f>
        <v>3</v>
      </c>
      <c r="C7" s="170">
        <f>C6/C5</f>
        <v>3.5</v>
      </c>
      <c r="D7" s="155">
        <f>C7/B7</f>
        <v>1.1666666666666667</v>
      </c>
      <c r="E7" s="170"/>
      <c r="F7" s="155"/>
      <c r="G7" s="182"/>
    </row>
    <row r="8" spans="1:7" ht="16.5" customHeight="1">
      <c r="A8" s="179" t="s">
        <v>276</v>
      </c>
      <c r="B8" s="178"/>
      <c r="C8" s="155"/>
      <c r="D8" s="155">
        <f>D6/D4</f>
        <v>1.0267693436010268</v>
      </c>
      <c r="E8" s="170"/>
      <c r="F8" s="155"/>
      <c r="G8" s="182"/>
    </row>
    <row r="9" spans="1:7" ht="15.75" customHeight="1">
      <c r="A9" s="179" t="s">
        <v>275</v>
      </c>
      <c r="B9" s="171">
        <f>B4/B5</f>
        <v>138.88888888888889</v>
      </c>
      <c r="C9" s="170">
        <f>C4/C5</f>
        <v>157.8125</v>
      </c>
      <c r="D9" s="155"/>
      <c r="E9" s="170"/>
      <c r="F9" s="155"/>
      <c r="G9" s="182"/>
    </row>
    <row r="10" spans="1:7" ht="15.75" customHeight="1">
      <c r="A10" s="179" t="s">
        <v>267</v>
      </c>
      <c r="B10" s="61"/>
      <c r="C10" s="62"/>
      <c r="D10" s="155"/>
      <c r="E10" s="170">
        <f>C5-B5</f>
        <v>-2</v>
      </c>
      <c r="F10" s="155"/>
      <c r="G10" s="182"/>
    </row>
    <row r="11" spans="1:7" ht="14.25" customHeight="1">
      <c r="A11" s="179" t="s">
        <v>273</v>
      </c>
      <c r="B11" s="171"/>
      <c r="C11" s="170"/>
      <c r="D11" s="155"/>
      <c r="E11" s="170">
        <f>C7-B7</f>
        <v>0.5</v>
      </c>
      <c r="F11" s="155"/>
      <c r="G11" s="182"/>
    </row>
    <row r="12" spans="1:8" ht="18" customHeight="1">
      <c r="A12" s="179" t="s">
        <v>271</v>
      </c>
      <c r="B12" s="171"/>
      <c r="C12" s="170"/>
      <c r="D12" s="155"/>
      <c r="E12" s="170">
        <f>C4-B4</f>
        <v>25</v>
      </c>
      <c r="F12" s="170">
        <f>(C5-B5)*B9</f>
        <v>-277.77777777777777</v>
      </c>
      <c r="G12" s="181">
        <f>(C9-B9)*C5</f>
        <v>302.7777777777778</v>
      </c>
      <c r="H12" s="187"/>
    </row>
    <row r="13" spans="1:7" ht="18" customHeight="1">
      <c r="A13" s="179" t="s">
        <v>272</v>
      </c>
      <c r="B13" s="171"/>
      <c r="C13" s="170"/>
      <c r="D13" s="155"/>
      <c r="E13" s="170">
        <f>C6-B6</f>
        <v>2</v>
      </c>
      <c r="F13" s="170">
        <f>(C5-B5)*3</f>
        <v>-6</v>
      </c>
      <c r="G13" s="181">
        <f>(C7-B7)*C5</f>
        <v>8</v>
      </c>
    </row>
    <row r="14" spans="1:7" ht="6" customHeight="1" thickBot="1">
      <c r="A14" s="180"/>
      <c r="B14" s="51"/>
      <c r="C14" s="54"/>
      <c r="D14" s="157"/>
      <c r="E14" s="185"/>
      <c r="F14" s="157"/>
      <c r="G14" s="183"/>
    </row>
    <row r="15" spans="2:3" ht="15.75" customHeight="1">
      <c r="B15" s="41"/>
      <c r="C15" s="55"/>
    </row>
    <row r="16" spans="1:7" ht="15.75" customHeight="1">
      <c r="A16" s="12"/>
      <c r="B16" s="12"/>
      <c r="C16" s="12"/>
      <c r="D16" s="12"/>
      <c r="E16" s="12"/>
      <c r="F16" s="12"/>
      <c r="G16" s="12"/>
    </row>
    <row r="17" ht="18.75">
      <c r="A17" s="7" t="s">
        <v>164</v>
      </c>
    </row>
    <row r="18" ht="22.5" customHeight="1">
      <c r="A18" s="4" t="s">
        <v>282</v>
      </c>
    </row>
    <row r="19" ht="16.5" customHeight="1">
      <c r="A19" s="4" t="s">
        <v>286</v>
      </c>
    </row>
    <row r="20" ht="15">
      <c r="A20" s="24" t="s">
        <v>280</v>
      </c>
    </row>
    <row r="21" ht="15">
      <c r="A21" s="24" t="s">
        <v>281</v>
      </c>
    </row>
    <row r="22" ht="25.5" customHeight="1">
      <c r="A22" s="4" t="s">
        <v>283</v>
      </c>
    </row>
    <row r="23" ht="16.5" customHeight="1">
      <c r="A23" s="4" t="s">
        <v>287</v>
      </c>
    </row>
    <row r="24" ht="15">
      <c r="A24" s="24" t="s">
        <v>284</v>
      </c>
    </row>
    <row r="25" ht="15">
      <c r="A25" s="24" t="s">
        <v>285</v>
      </c>
    </row>
    <row r="26" ht="31.5" customHeight="1">
      <c r="A26" s="4" t="s">
        <v>277</v>
      </c>
    </row>
    <row r="27" ht="21" customHeight="1">
      <c r="A27" s="4" t="s">
        <v>278</v>
      </c>
    </row>
    <row r="28" ht="22.5" customHeight="1">
      <c r="A28" s="4" t="s">
        <v>279</v>
      </c>
    </row>
    <row r="29" ht="8.25" customHeight="1"/>
    <row r="30" ht="20.25" customHeight="1">
      <c r="A30" s="4" t="s">
        <v>355</v>
      </c>
    </row>
    <row r="31" ht="20.25" customHeight="1">
      <c r="A31" s="4" t="s">
        <v>356</v>
      </c>
    </row>
    <row r="34" ht="19.5" customHeight="1"/>
  </sheetData>
  <mergeCells count="2">
    <mergeCell ref="B2:C2"/>
    <mergeCell ref="F2:G2"/>
  </mergeCells>
  <printOptions/>
  <pageMargins left="0.7874015748031497" right="0.3937007874015748" top="0.3937007874015748" bottom="0.3937007874015748" header="0" footer="0.511811023622047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1" sqref="A1"/>
    </sheetView>
  </sheetViews>
  <sheetFormatPr defaultColWidth="9.00390625" defaultRowHeight="12.75"/>
  <cols>
    <col min="1" max="2" width="13.625" style="4" customWidth="1"/>
    <col min="3" max="3" width="8.375" style="4" customWidth="1"/>
    <col min="4" max="4" width="7.00390625" style="4" customWidth="1"/>
    <col min="5" max="5" width="10.75390625" style="4" customWidth="1"/>
    <col min="6" max="6" width="5.625" style="4" customWidth="1"/>
    <col min="7" max="7" width="7.875" style="4" customWidth="1"/>
    <col min="8" max="8" width="7.125" style="4" customWidth="1"/>
    <col min="9" max="9" width="16.375" style="4" customWidth="1"/>
    <col min="10" max="10" width="1.25" style="4" customWidth="1"/>
    <col min="11" max="11" width="11.25390625" style="4" customWidth="1"/>
    <col min="12" max="16384" width="9.125" style="4" customWidth="1"/>
  </cols>
  <sheetData>
    <row r="1" spans="1:5" ht="20.25">
      <c r="A1" s="6" t="s">
        <v>471</v>
      </c>
      <c r="E1" s="281"/>
    </row>
    <row r="2" ht="15">
      <c r="E2" s="281"/>
    </row>
    <row r="4" ht="15">
      <c r="A4" s="4" t="s">
        <v>472</v>
      </c>
    </row>
    <row r="5" ht="15.75" thickBot="1">
      <c r="A5" s="9"/>
    </row>
    <row r="6" spans="1:9" ht="30" customHeight="1">
      <c r="A6" s="401" t="s">
        <v>473</v>
      </c>
      <c r="B6" s="339"/>
      <c r="C6" s="338" t="s">
        <v>474</v>
      </c>
      <c r="D6" s="338"/>
      <c r="E6" s="338"/>
      <c r="F6" s="339"/>
      <c r="G6" s="337" t="s">
        <v>475</v>
      </c>
      <c r="H6" s="338"/>
      <c r="I6" s="289"/>
    </row>
    <row r="7" spans="1:9" ht="21" customHeight="1">
      <c r="A7" s="282" t="s">
        <v>476</v>
      </c>
      <c r="B7" s="283"/>
      <c r="C7" s="342" t="s">
        <v>477</v>
      </c>
      <c r="D7" s="342"/>
      <c r="E7" s="342"/>
      <c r="F7" s="343"/>
      <c r="G7" s="455"/>
      <c r="H7" s="456"/>
      <c r="I7" s="460"/>
    </row>
    <row r="8" spans="1:9" ht="16.5" customHeight="1">
      <c r="A8" s="421" t="s">
        <v>478</v>
      </c>
      <c r="B8" s="375"/>
      <c r="C8" s="507" t="s">
        <v>479</v>
      </c>
      <c r="D8" s="507"/>
      <c r="E8" s="507"/>
      <c r="F8" s="507"/>
      <c r="G8" s="507"/>
      <c r="H8" s="507"/>
      <c r="I8" s="508"/>
    </row>
    <row r="9" spans="1:9" ht="16.5" customHeight="1" thickBot="1">
      <c r="A9" s="422"/>
      <c r="B9" s="423"/>
      <c r="C9" s="509" t="s">
        <v>104</v>
      </c>
      <c r="D9" s="410"/>
      <c r="E9" s="409" t="s">
        <v>105</v>
      </c>
      <c r="F9" s="410"/>
      <c r="G9" s="409" t="s">
        <v>104</v>
      </c>
      <c r="H9" s="410"/>
      <c r="I9" s="58" t="s">
        <v>105</v>
      </c>
    </row>
    <row r="10" spans="1:9" ht="15">
      <c r="A10" s="505" t="s">
        <v>480</v>
      </c>
      <c r="B10" s="506"/>
      <c r="C10" s="510">
        <v>8920</v>
      </c>
      <c r="D10" s="511"/>
      <c r="E10" s="510">
        <v>9156</v>
      </c>
      <c r="F10" s="511"/>
      <c r="G10" s="482">
        <v>78225</v>
      </c>
      <c r="H10" s="483"/>
      <c r="I10" s="85">
        <v>82159</v>
      </c>
    </row>
    <row r="11" spans="1:9" ht="15">
      <c r="A11" s="505" t="s">
        <v>481</v>
      </c>
      <c r="B11" s="506"/>
      <c r="C11" s="510">
        <v>4562</v>
      </c>
      <c r="D11" s="511"/>
      <c r="E11" s="510">
        <v>4828</v>
      </c>
      <c r="F11" s="511"/>
      <c r="G11" s="482">
        <v>32989</v>
      </c>
      <c r="H11" s="483"/>
      <c r="I11" s="85">
        <v>32274</v>
      </c>
    </row>
    <row r="12" spans="1:9" ht="15.75" thickBot="1">
      <c r="A12" s="505" t="s">
        <v>482</v>
      </c>
      <c r="B12" s="506"/>
      <c r="C12" s="510">
        <v>7846</v>
      </c>
      <c r="D12" s="511"/>
      <c r="E12" s="510">
        <v>8323</v>
      </c>
      <c r="F12" s="511"/>
      <c r="G12" s="482">
        <v>63191</v>
      </c>
      <c r="H12" s="483"/>
      <c r="I12" s="85">
        <v>63926</v>
      </c>
    </row>
    <row r="13" spans="1:9" ht="23.25" customHeight="1">
      <c r="A13" s="424" t="s">
        <v>58</v>
      </c>
      <c r="B13" s="425"/>
      <c r="C13" s="512">
        <f>SUM(C10:D12)</f>
        <v>21328</v>
      </c>
      <c r="D13" s="513"/>
      <c r="E13" s="512">
        <f>SUM(E10:F12)</f>
        <v>22307</v>
      </c>
      <c r="F13" s="513"/>
      <c r="G13" s="514">
        <f>SUM(G10:H12)</f>
        <v>174405</v>
      </c>
      <c r="H13" s="515"/>
      <c r="I13" s="290">
        <f>SUM(I10:I12)</f>
        <v>178359</v>
      </c>
    </row>
    <row r="14" spans="1:9" ht="6" customHeight="1" thickBot="1">
      <c r="A14" s="422"/>
      <c r="B14" s="423"/>
      <c r="C14" s="415"/>
      <c r="D14" s="416"/>
      <c r="E14" s="415"/>
      <c r="F14" s="416"/>
      <c r="G14" s="415"/>
      <c r="H14" s="416"/>
      <c r="I14" s="158"/>
    </row>
    <row r="15" spans="1:9" ht="15">
      <c r="A15" s="15"/>
      <c r="B15" s="15"/>
      <c r="C15" s="159"/>
      <c r="D15" s="159"/>
      <c r="E15" s="159"/>
      <c r="F15" s="159"/>
      <c r="G15" s="159"/>
      <c r="H15" s="159"/>
      <c r="I15" s="159"/>
    </row>
    <row r="16" ht="18.75" customHeight="1">
      <c r="A16" s="47" t="s">
        <v>113</v>
      </c>
    </row>
    <row r="17" ht="25.5" customHeight="1">
      <c r="A17" s="3" t="s">
        <v>514</v>
      </c>
    </row>
    <row r="18" ht="15.75" customHeight="1">
      <c r="A18" s="4" t="s">
        <v>483</v>
      </c>
    </row>
    <row r="19" ht="15">
      <c r="A19" s="3" t="s">
        <v>515</v>
      </c>
    </row>
    <row r="20" ht="15">
      <c r="A20" s="4" t="s">
        <v>484</v>
      </c>
    </row>
    <row r="21" ht="15">
      <c r="A21" s="3" t="s">
        <v>516</v>
      </c>
    </row>
    <row r="22" ht="15">
      <c r="A22" s="4" t="s">
        <v>485</v>
      </c>
    </row>
    <row r="23" ht="15">
      <c r="A23" s="3" t="s">
        <v>517</v>
      </c>
    </row>
    <row r="24" ht="15">
      <c r="A24" s="4" t="s">
        <v>518</v>
      </c>
    </row>
    <row r="25" ht="15">
      <c r="A25" s="3" t="s">
        <v>519</v>
      </c>
    </row>
    <row r="26" ht="15">
      <c r="A26" s="4" t="s">
        <v>486</v>
      </c>
    </row>
    <row r="27" ht="15">
      <c r="A27" s="3" t="s">
        <v>520</v>
      </c>
    </row>
    <row r="28" ht="14.25" customHeight="1"/>
    <row r="29" ht="24" customHeight="1">
      <c r="A29" s="7" t="s">
        <v>6</v>
      </c>
    </row>
    <row r="30" ht="29.25" customHeight="1">
      <c r="A30" s="4" t="s">
        <v>487</v>
      </c>
    </row>
    <row r="31" spans="1:2" ht="26.25" customHeight="1">
      <c r="A31" s="10" t="s">
        <v>488</v>
      </c>
      <c r="B31" s="112" t="s">
        <v>489</v>
      </c>
    </row>
    <row r="32" ht="20.25" customHeight="1">
      <c r="B32" s="112" t="s">
        <v>490</v>
      </c>
    </row>
    <row r="33" ht="34.5" customHeight="1">
      <c r="A33" s="4" t="s">
        <v>491</v>
      </c>
    </row>
    <row r="34" spans="1:2" ht="26.25" customHeight="1">
      <c r="A34" s="10" t="s">
        <v>492</v>
      </c>
      <c r="B34" s="112" t="s">
        <v>493</v>
      </c>
    </row>
    <row r="35" ht="20.25" customHeight="1">
      <c r="B35" s="112" t="s">
        <v>494</v>
      </c>
    </row>
    <row r="37" ht="27" customHeight="1">
      <c r="A37" s="4" t="s">
        <v>495</v>
      </c>
    </row>
    <row r="38" spans="1:2" ht="30.75" customHeight="1">
      <c r="A38" s="140" t="s">
        <v>521</v>
      </c>
      <c r="B38" s="112" t="s">
        <v>522</v>
      </c>
    </row>
    <row r="39" ht="20.25" customHeight="1">
      <c r="B39" s="112" t="s">
        <v>523</v>
      </c>
    </row>
  </sheetData>
  <mergeCells count="31">
    <mergeCell ref="A14:B14"/>
    <mergeCell ref="A13:B13"/>
    <mergeCell ref="A9:B9"/>
    <mergeCell ref="C7:F7"/>
    <mergeCell ref="C14:D14"/>
    <mergeCell ref="E14:F14"/>
    <mergeCell ref="A12:B12"/>
    <mergeCell ref="A11:B11"/>
    <mergeCell ref="C11:D11"/>
    <mergeCell ref="E11:F11"/>
    <mergeCell ref="G12:H12"/>
    <mergeCell ref="G14:H14"/>
    <mergeCell ref="C13:D13"/>
    <mergeCell ref="G13:H13"/>
    <mergeCell ref="E13:F13"/>
    <mergeCell ref="E12:F12"/>
    <mergeCell ref="C12:D12"/>
    <mergeCell ref="E9:F9"/>
    <mergeCell ref="E10:F10"/>
    <mergeCell ref="G11:H11"/>
    <mergeCell ref="G6:I6"/>
    <mergeCell ref="A6:B6"/>
    <mergeCell ref="A10:B10"/>
    <mergeCell ref="G7:I7"/>
    <mergeCell ref="C8:I8"/>
    <mergeCell ref="A8:B8"/>
    <mergeCell ref="C6:F6"/>
    <mergeCell ref="G9:H9"/>
    <mergeCell ref="G10:H10"/>
    <mergeCell ref="C9:D9"/>
    <mergeCell ref="C10:D10"/>
  </mergeCells>
  <printOptions/>
  <pageMargins left="0.7874015748031497" right="0.3937007874015748" top="0.3937007874015748" bottom="0.3937007874015748" header="0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A1" sqref="A1:B1"/>
    </sheetView>
  </sheetViews>
  <sheetFormatPr defaultColWidth="9.00390625" defaultRowHeight="12.75"/>
  <cols>
    <col min="1" max="1" width="13.00390625" style="4" customWidth="1"/>
    <col min="2" max="2" width="12.875" style="4" customWidth="1"/>
    <col min="3" max="3" width="8.125" style="4" customWidth="1"/>
    <col min="4" max="4" width="5.25390625" style="4" customWidth="1"/>
    <col min="5" max="5" width="7.625" style="4" customWidth="1"/>
    <col min="6" max="6" width="5.375" style="4" customWidth="1"/>
    <col min="7" max="7" width="6.125" style="4" customWidth="1"/>
    <col min="8" max="8" width="5.375" style="4" customWidth="1"/>
    <col min="9" max="9" width="13.00390625" style="4" customWidth="1"/>
    <col min="10" max="10" width="6.625" style="4" customWidth="1"/>
    <col min="11" max="11" width="5.75390625" style="4" customWidth="1"/>
    <col min="12" max="12" width="12.625" style="4" customWidth="1"/>
    <col min="13" max="13" width="7.125" style="4" customWidth="1"/>
    <col min="14" max="14" width="4.125" style="4" customWidth="1"/>
    <col min="15" max="15" width="10.875" style="4" customWidth="1"/>
    <col min="16" max="16384" width="9.125" style="4" customWidth="1"/>
  </cols>
  <sheetData>
    <row r="1" spans="1:15" ht="22.5" customHeight="1">
      <c r="A1" s="530" t="s">
        <v>473</v>
      </c>
      <c r="B1" s="481"/>
      <c r="C1" s="337" t="s">
        <v>474</v>
      </c>
      <c r="D1" s="338"/>
      <c r="E1" s="338"/>
      <c r="F1" s="339"/>
      <c r="G1" s="337" t="s">
        <v>475</v>
      </c>
      <c r="H1" s="338"/>
      <c r="I1" s="339"/>
      <c r="J1" s="337" t="s">
        <v>158</v>
      </c>
      <c r="K1" s="338"/>
      <c r="L1" s="338"/>
      <c r="M1" s="337" t="s">
        <v>242</v>
      </c>
      <c r="N1" s="338"/>
      <c r="O1" s="289"/>
    </row>
    <row r="2" spans="1:15" ht="16.5" customHeight="1">
      <c r="A2" s="228" t="s">
        <v>476</v>
      </c>
      <c r="B2" s="229"/>
      <c r="C2" s="475" t="s">
        <v>477</v>
      </c>
      <c r="D2" s="342"/>
      <c r="E2" s="342"/>
      <c r="F2" s="343"/>
      <c r="G2" s="455"/>
      <c r="H2" s="456"/>
      <c r="I2" s="457"/>
      <c r="J2" s="475" t="s">
        <v>496</v>
      </c>
      <c r="K2" s="342"/>
      <c r="L2" s="342"/>
      <c r="M2" s="340" t="s">
        <v>497</v>
      </c>
      <c r="N2" s="341"/>
      <c r="O2" s="276"/>
    </row>
    <row r="3" spans="1:15" ht="16.5" customHeight="1">
      <c r="A3" s="434" t="s">
        <v>478</v>
      </c>
      <c r="B3" s="435"/>
      <c r="C3" s="521" t="s">
        <v>479</v>
      </c>
      <c r="D3" s="507"/>
      <c r="E3" s="507"/>
      <c r="F3" s="507"/>
      <c r="G3" s="507"/>
      <c r="H3" s="507"/>
      <c r="I3" s="507"/>
      <c r="J3" s="507"/>
      <c r="K3" s="507"/>
      <c r="L3" s="507"/>
      <c r="M3" s="340" t="s">
        <v>498</v>
      </c>
      <c r="N3" s="341"/>
      <c r="O3" s="276"/>
    </row>
    <row r="4" spans="1:15" ht="16.5" customHeight="1" thickBot="1">
      <c r="A4" s="422"/>
      <c r="B4" s="423"/>
      <c r="C4" s="409" t="s">
        <v>104</v>
      </c>
      <c r="D4" s="410"/>
      <c r="E4" s="409" t="s">
        <v>105</v>
      </c>
      <c r="F4" s="410"/>
      <c r="G4" s="409" t="s">
        <v>104</v>
      </c>
      <c r="H4" s="410"/>
      <c r="I4" s="223" t="s">
        <v>105</v>
      </c>
      <c r="J4" s="509" t="s">
        <v>104</v>
      </c>
      <c r="K4" s="410"/>
      <c r="L4" s="226" t="s">
        <v>105</v>
      </c>
      <c r="M4" s="340" t="s">
        <v>499</v>
      </c>
      <c r="N4" s="341"/>
      <c r="O4" s="276"/>
    </row>
    <row r="5" spans="1:15" ht="15">
      <c r="A5" s="505" t="s">
        <v>480</v>
      </c>
      <c r="B5" s="506"/>
      <c r="C5" s="510">
        <v>8920</v>
      </c>
      <c r="D5" s="511"/>
      <c r="E5" s="510">
        <v>9156</v>
      </c>
      <c r="F5" s="511"/>
      <c r="G5" s="482">
        <v>78225</v>
      </c>
      <c r="H5" s="483"/>
      <c r="I5" s="67">
        <v>82159</v>
      </c>
      <c r="J5" s="524">
        <f>G5/C5</f>
        <v>8.769618834080717</v>
      </c>
      <c r="K5" s="525"/>
      <c r="L5" s="291">
        <f>I5/E5</f>
        <v>8.973241590214068</v>
      </c>
      <c r="M5" s="526">
        <f>L5/J5</f>
        <v>1.023219111341764</v>
      </c>
      <c r="N5" s="526"/>
      <c r="O5" s="527"/>
    </row>
    <row r="6" spans="1:15" ht="15">
      <c r="A6" s="505" t="s">
        <v>481</v>
      </c>
      <c r="B6" s="506"/>
      <c r="C6" s="510">
        <v>4562</v>
      </c>
      <c r="D6" s="511"/>
      <c r="E6" s="510">
        <v>4828</v>
      </c>
      <c r="F6" s="511"/>
      <c r="G6" s="482">
        <v>32989</v>
      </c>
      <c r="H6" s="483"/>
      <c r="I6" s="67">
        <v>32274</v>
      </c>
      <c r="J6" s="524">
        <f>G6/C6</f>
        <v>7.231258220078913</v>
      </c>
      <c r="K6" s="525"/>
      <c r="L6" s="45">
        <f>I6/E6</f>
        <v>6.684755592377797</v>
      </c>
      <c r="M6" s="528">
        <f>L6/J6</f>
        <v>0.9244249602118133</v>
      </c>
      <c r="N6" s="528"/>
      <c r="O6" s="529"/>
    </row>
    <row r="7" spans="1:15" ht="15.75" thickBot="1">
      <c r="A7" s="505" t="s">
        <v>482</v>
      </c>
      <c r="B7" s="506"/>
      <c r="C7" s="510">
        <v>7846</v>
      </c>
      <c r="D7" s="511"/>
      <c r="E7" s="510">
        <v>8323</v>
      </c>
      <c r="F7" s="511"/>
      <c r="G7" s="482">
        <v>63191</v>
      </c>
      <c r="H7" s="483"/>
      <c r="I7" s="67">
        <v>63926</v>
      </c>
      <c r="J7" s="524">
        <f>G7/C7</f>
        <v>8.053912821820036</v>
      </c>
      <c r="K7" s="525"/>
      <c r="L7" s="292">
        <f>I7/E7</f>
        <v>7.680643998558212</v>
      </c>
      <c r="M7" s="516">
        <f>L7/J7</f>
        <v>0.953653729371077</v>
      </c>
      <c r="N7" s="516"/>
      <c r="O7" s="517"/>
    </row>
    <row r="8" spans="1:15" ht="23.25" customHeight="1">
      <c r="A8" s="424" t="s">
        <v>58</v>
      </c>
      <c r="B8" s="425"/>
      <c r="C8" s="533">
        <f>SUM(C5:D7)</f>
        <v>21328</v>
      </c>
      <c r="D8" s="534"/>
      <c r="E8" s="533">
        <f>SUM(E5:F7)</f>
        <v>22307</v>
      </c>
      <c r="F8" s="534"/>
      <c r="G8" s="535">
        <f>SUM(G5:H7)</f>
        <v>174405</v>
      </c>
      <c r="H8" s="485"/>
      <c r="I8" s="293">
        <f>SUM(I5:I7)</f>
        <v>178359</v>
      </c>
      <c r="J8" s="522">
        <f>G8/C8</f>
        <v>8.177278694673669</v>
      </c>
      <c r="K8" s="523"/>
      <c r="L8" s="294">
        <f>I8/E8</f>
        <v>7.995651589187251</v>
      </c>
      <c r="M8" s="518">
        <f>L8/J8</f>
        <v>0.9777888082003708</v>
      </c>
      <c r="N8" s="519"/>
      <c r="O8" s="520"/>
    </row>
    <row r="9" spans="1:15" ht="6" customHeight="1" thickBot="1">
      <c r="A9" s="422"/>
      <c r="B9" s="423"/>
      <c r="C9" s="415"/>
      <c r="D9" s="416"/>
      <c r="E9" s="415"/>
      <c r="F9" s="416"/>
      <c r="G9" s="415"/>
      <c r="H9" s="416"/>
      <c r="I9" s="221"/>
      <c r="J9" s="473"/>
      <c r="K9" s="416"/>
      <c r="L9" s="237"/>
      <c r="M9" s="415"/>
      <c r="N9" s="473"/>
      <c r="O9" s="474"/>
    </row>
    <row r="10" spans="1:9" ht="6.75" customHeight="1">
      <c r="A10" s="15"/>
      <c r="B10" s="15"/>
      <c r="C10" s="159"/>
      <c r="D10" s="159"/>
      <c r="E10" s="159"/>
      <c r="F10" s="159"/>
      <c r="G10" s="159"/>
      <c r="H10" s="159"/>
      <c r="I10" s="159"/>
    </row>
    <row r="11" spans="1:15" ht="15">
      <c r="A11" s="4" t="s">
        <v>500</v>
      </c>
      <c r="O11" s="295"/>
    </row>
    <row r="12" ht="2.25" customHeight="1"/>
    <row r="13" spans="1:7" ht="26.25" customHeight="1">
      <c r="A13" s="296" t="s">
        <v>524</v>
      </c>
      <c r="B13" s="112" t="s">
        <v>525</v>
      </c>
      <c r="C13" s="297">
        <v>7.996</v>
      </c>
      <c r="D13" s="298" t="s">
        <v>17</v>
      </c>
      <c r="E13" s="532">
        <f>C13/C14</f>
        <v>0.9775061124694377</v>
      </c>
      <c r="F13" s="532"/>
      <c r="G13" s="299"/>
    </row>
    <row r="14" spans="2:3" ht="20.25" customHeight="1">
      <c r="B14" s="112" t="s">
        <v>523</v>
      </c>
      <c r="C14" s="300">
        <v>8.18</v>
      </c>
    </row>
    <row r="15" ht="22.5" customHeight="1">
      <c r="A15" s="4" t="s">
        <v>501</v>
      </c>
    </row>
    <row r="16" ht="6.75" customHeight="1"/>
    <row r="17" spans="1:16" ht="28.5" customHeight="1">
      <c r="A17" s="220" t="s">
        <v>526</v>
      </c>
      <c r="B17" s="112" t="s">
        <v>527</v>
      </c>
      <c r="D17" s="112" t="s">
        <v>528</v>
      </c>
      <c r="E17" s="112"/>
      <c r="G17" s="12"/>
      <c r="H17" s="13" t="s">
        <v>529</v>
      </c>
      <c r="I17" s="12"/>
      <c r="J17" s="298" t="s">
        <v>17</v>
      </c>
      <c r="K17" s="541" t="s">
        <v>502</v>
      </c>
      <c r="L17" s="541"/>
      <c r="M17" s="532">
        <v>0.9787</v>
      </c>
      <c r="N17" s="532"/>
      <c r="O17" s="536"/>
      <c r="P17" s="536"/>
    </row>
    <row r="18" spans="2:14" ht="20.25" customHeight="1">
      <c r="B18" s="112" t="s">
        <v>530</v>
      </c>
      <c r="D18" s="112" t="s">
        <v>530</v>
      </c>
      <c r="E18" s="112"/>
      <c r="H18" s="302" t="s">
        <v>531</v>
      </c>
      <c r="I18" s="12"/>
      <c r="K18" s="541">
        <f>(J5*E5)+(J6*E6)+(J7*E7)</f>
        <v>182239.8611473922</v>
      </c>
      <c r="L18" s="541"/>
      <c r="M18" s="531"/>
      <c r="N18" s="531"/>
    </row>
    <row r="19" ht="20.25" customHeight="1">
      <c r="A19" s="4" t="s">
        <v>503</v>
      </c>
    </row>
    <row r="20" spans="1:16" ht="28.5" customHeight="1">
      <c r="A20" s="296" t="s">
        <v>532</v>
      </c>
      <c r="B20" s="112" t="s">
        <v>533</v>
      </c>
      <c r="D20" s="536" t="s">
        <v>534</v>
      </c>
      <c r="E20" s="536"/>
      <c r="F20" s="303" t="s">
        <v>535</v>
      </c>
      <c r="G20" s="241"/>
      <c r="H20" s="241"/>
      <c r="I20" s="241"/>
      <c r="J20" s="298" t="s">
        <v>17</v>
      </c>
      <c r="K20" s="540">
        <f>((J5*E5)+(J6*E6)+(J7*E7))/E8</f>
        <v>8.169626626054251</v>
      </c>
      <c r="L20" s="540"/>
      <c r="M20" s="538">
        <v>0.999</v>
      </c>
      <c r="N20" s="539"/>
      <c r="O20" s="537"/>
      <c r="P20" s="537"/>
    </row>
    <row r="21" spans="1:14" ht="20.25" customHeight="1">
      <c r="A21" s="4" t="s">
        <v>504</v>
      </c>
      <c r="B21" s="112" t="s">
        <v>530</v>
      </c>
      <c r="F21" s="302" t="s">
        <v>536</v>
      </c>
      <c r="I21" s="12"/>
      <c r="K21" s="540">
        <f>((J5*C5)+(J6*C6)+(J7*C7))/C8</f>
        <v>8.177278694673669</v>
      </c>
      <c r="L21" s="540"/>
      <c r="M21" s="531"/>
      <c r="N21" s="531"/>
    </row>
    <row r="22" ht="12" customHeight="1">
      <c r="F22" s="12"/>
    </row>
    <row r="23" spans="1:9" ht="30.75" customHeight="1">
      <c r="A23" s="296" t="s">
        <v>524</v>
      </c>
      <c r="B23" s="255" t="s">
        <v>537</v>
      </c>
      <c r="C23" s="462"/>
      <c r="D23" s="462"/>
      <c r="E23" s="462"/>
      <c r="F23" s="462"/>
      <c r="G23" s="304" t="s">
        <v>505</v>
      </c>
      <c r="H23" s="3"/>
      <c r="I23" s="3"/>
    </row>
    <row r="24" spans="1:6" ht="30.75" customHeight="1">
      <c r="A24" s="7" t="s">
        <v>164</v>
      </c>
      <c r="C24" s="12"/>
      <c r="D24" s="12"/>
      <c r="E24" s="12"/>
      <c r="F24" s="12"/>
    </row>
    <row r="25" s="305" customFormat="1" ht="18.75" customHeight="1">
      <c r="A25" s="305" t="s">
        <v>506</v>
      </c>
    </row>
    <row r="26" s="305" customFormat="1" ht="13.5" customHeight="1">
      <c r="A26" s="305" t="s">
        <v>507</v>
      </c>
    </row>
    <row r="27" ht="13.5" customHeight="1">
      <c r="A27" s="4" t="s">
        <v>508</v>
      </c>
    </row>
    <row r="28" ht="14.25" customHeight="1">
      <c r="A28" s="4" t="s">
        <v>509</v>
      </c>
    </row>
    <row r="29" ht="14.25" customHeight="1">
      <c r="A29" s="4" t="s">
        <v>510</v>
      </c>
    </row>
    <row r="30" ht="13.5" customHeight="1">
      <c r="A30" s="4" t="s">
        <v>511</v>
      </c>
    </row>
    <row r="31" ht="15">
      <c r="A31" s="4" t="s">
        <v>512</v>
      </c>
    </row>
    <row r="32" ht="15">
      <c r="A32" s="4" t="s">
        <v>513</v>
      </c>
    </row>
  </sheetData>
  <mergeCells count="61">
    <mergeCell ref="K20:L20"/>
    <mergeCell ref="B23:F23"/>
    <mergeCell ref="K17:L17"/>
    <mergeCell ref="K18:L18"/>
    <mergeCell ref="D20:E20"/>
    <mergeCell ref="K21:L21"/>
    <mergeCell ref="M17:N17"/>
    <mergeCell ref="M18:N18"/>
    <mergeCell ref="O17:P17"/>
    <mergeCell ref="O20:P20"/>
    <mergeCell ref="M20:N20"/>
    <mergeCell ref="M21:N21"/>
    <mergeCell ref="C5:D5"/>
    <mergeCell ref="E13:F13"/>
    <mergeCell ref="E5:F5"/>
    <mergeCell ref="G6:H6"/>
    <mergeCell ref="G7:H7"/>
    <mergeCell ref="G9:H9"/>
    <mergeCell ref="C8:D8"/>
    <mergeCell ref="G8:H8"/>
    <mergeCell ref="E8:F8"/>
    <mergeCell ref="G1:I1"/>
    <mergeCell ref="A1:B1"/>
    <mergeCell ref="A5:B5"/>
    <mergeCell ref="G2:I2"/>
    <mergeCell ref="A3:B3"/>
    <mergeCell ref="C1:F1"/>
    <mergeCell ref="G4:H4"/>
    <mergeCell ref="G5:H5"/>
    <mergeCell ref="A4:B4"/>
    <mergeCell ref="C2:F2"/>
    <mergeCell ref="E7:F7"/>
    <mergeCell ref="C7:D7"/>
    <mergeCell ref="A9:B9"/>
    <mergeCell ref="A8:B8"/>
    <mergeCell ref="C9:D9"/>
    <mergeCell ref="E9:F9"/>
    <mergeCell ref="A7:B7"/>
    <mergeCell ref="A6:B6"/>
    <mergeCell ref="C6:D6"/>
    <mergeCell ref="E6:F6"/>
    <mergeCell ref="M5:O5"/>
    <mergeCell ref="M6:O6"/>
    <mergeCell ref="J8:K8"/>
    <mergeCell ref="J9:K9"/>
    <mergeCell ref="J1:L1"/>
    <mergeCell ref="J2:L2"/>
    <mergeCell ref="J4:K4"/>
    <mergeCell ref="J5:K5"/>
    <mergeCell ref="J6:K6"/>
    <mergeCell ref="J7:K7"/>
    <mergeCell ref="C3:L3"/>
    <mergeCell ref="M3:O3"/>
    <mergeCell ref="E4:F4"/>
    <mergeCell ref="C4:D4"/>
    <mergeCell ref="M7:O7"/>
    <mergeCell ref="M8:O8"/>
    <mergeCell ref="M9:O9"/>
    <mergeCell ref="M1:O1"/>
    <mergeCell ref="M2:O2"/>
    <mergeCell ref="M4:O4"/>
  </mergeCells>
  <printOptions/>
  <pageMargins left="0.7874015748031497" right="0.3937007874015748" top="0.3937007874015748" bottom="0" header="0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9"/>
  <sheetViews>
    <sheetView workbookViewId="0" topLeftCell="A1">
      <selection activeCell="A1" sqref="A1"/>
    </sheetView>
  </sheetViews>
  <sheetFormatPr defaultColWidth="9.00390625" defaultRowHeight="12.75"/>
  <cols>
    <col min="1" max="1" width="34.125" style="4" customWidth="1"/>
    <col min="2" max="2" width="8.125" style="4" customWidth="1"/>
    <col min="3" max="3" width="8.875" style="4" customWidth="1"/>
    <col min="4" max="4" width="12.625" style="4" customWidth="1"/>
    <col min="5" max="5" width="12.00390625" style="4" customWidth="1"/>
    <col min="6" max="6" width="12.625" style="4" customWidth="1"/>
    <col min="7" max="7" width="12.00390625" style="4" customWidth="1"/>
    <col min="8" max="8" width="3.875" style="4" customWidth="1"/>
    <col min="9" max="9" width="1.625" style="4" customWidth="1"/>
    <col min="10" max="10" width="10.375" style="4" customWidth="1"/>
    <col min="11" max="16384" width="9.125" style="4" customWidth="1"/>
  </cols>
  <sheetData>
    <row r="1" ht="9.75" customHeight="1"/>
    <row r="2" ht="26.25" customHeight="1" thickBot="1"/>
    <row r="3" spans="1:7" s="14" customFormat="1" ht="15" customHeight="1">
      <c r="A3" s="33"/>
      <c r="B3" s="34"/>
      <c r="C3" s="106"/>
      <c r="D3" s="108" t="s">
        <v>178</v>
      </c>
      <c r="E3" s="108" t="s">
        <v>178</v>
      </c>
      <c r="F3" s="108" t="s">
        <v>186</v>
      </c>
      <c r="G3" s="111" t="s">
        <v>186</v>
      </c>
    </row>
    <row r="4" spans="1:7" s="14" customFormat="1" ht="15" customHeight="1">
      <c r="A4" s="17" t="s">
        <v>35</v>
      </c>
      <c r="B4" s="104" t="s">
        <v>176</v>
      </c>
      <c r="C4" s="107" t="s">
        <v>177</v>
      </c>
      <c r="D4" s="104" t="s">
        <v>179</v>
      </c>
      <c r="E4" s="104" t="s">
        <v>179</v>
      </c>
      <c r="F4" s="104" t="s">
        <v>187</v>
      </c>
      <c r="G4" s="105" t="s">
        <v>189</v>
      </c>
    </row>
    <row r="5" spans="1:7" s="14" customFormat="1" ht="16.5" customHeight="1" thickBot="1">
      <c r="A5" s="64"/>
      <c r="B5" s="109" t="s">
        <v>185</v>
      </c>
      <c r="C5" s="109" t="s">
        <v>185</v>
      </c>
      <c r="D5" s="109" t="s">
        <v>180</v>
      </c>
      <c r="E5" s="109" t="s">
        <v>181</v>
      </c>
      <c r="F5" s="109" t="s">
        <v>188</v>
      </c>
      <c r="G5" s="110" t="s">
        <v>188</v>
      </c>
    </row>
    <row r="6" spans="1:7" ht="21" customHeight="1">
      <c r="A6" s="84" t="s">
        <v>36</v>
      </c>
      <c r="B6" s="114">
        <v>100</v>
      </c>
      <c r="C6" s="115">
        <v>105</v>
      </c>
      <c r="D6" s="116"/>
      <c r="E6" s="115"/>
      <c r="F6" s="116"/>
      <c r="G6" s="117"/>
    </row>
    <row r="7" spans="1:7" ht="21" customHeight="1">
      <c r="A7" s="84" t="s">
        <v>173</v>
      </c>
      <c r="B7" s="114">
        <v>56</v>
      </c>
      <c r="C7" s="114">
        <v>63</v>
      </c>
      <c r="D7" s="118">
        <f>B6/B11</f>
        <v>1</v>
      </c>
      <c r="E7" s="119">
        <f>C6/C11</f>
        <v>1.6666666666666667</v>
      </c>
      <c r="F7" s="118">
        <f>E7-D7</f>
        <v>0.6666666666666667</v>
      </c>
      <c r="G7" s="120">
        <f>(E7-D7)*100%</f>
        <v>0.6666666666666667</v>
      </c>
    </row>
    <row r="8" spans="1:7" ht="20.25" customHeight="1">
      <c r="A8" s="84" t="s">
        <v>182</v>
      </c>
      <c r="B8" s="121">
        <v>10</v>
      </c>
      <c r="C8" s="114">
        <v>5.25</v>
      </c>
      <c r="D8" s="118">
        <f>B8/B11</f>
        <v>0.1</v>
      </c>
      <c r="E8" s="119">
        <f>C8/C11</f>
        <v>0.08333333333333333</v>
      </c>
      <c r="F8" s="118">
        <f>E8-D8</f>
        <v>-0.016666666666666677</v>
      </c>
      <c r="G8" s="120">
        <f>(E8-D8)*100%</f>
        <v>-0.016666666666666677</v>
      </c>
    </row>
    <row r="9" spans="1:7" ht="19.5" customHeight="1">
      <c r="A9" s="84" t="s">
        <v>206</v>
      </c>
      <c r="B9" s="114">
        <v>28</v>
      </c>
      <c r="C9" s="114">
        <v>25.2</v>
      </c>
      <c r="D9" s="118">
        <f>B9/B11</f>
        <v>0.28</v>
      </c>
      <c r="E9" s="119">
        <f>C9/C11</f>
        <v>0.39999999999999997</v>
      </c>
      <c r="F9" s="118">
        <f>E9-D9</f>
        <v>0.11999999999999994</v>
      </c>
      <c r="G9" s="120">
        <f>(E9-D9)*100%</f>
        <v>0.11999999999999994</v>
      </c>
    </row>
    <row r="10" spans="1:7" ht="14.25" customHeight="1">
      <c r="A10" s="84" t="s">
        <v>174</v>
      </c>
      <c r="B10" s="119"/>
      <c r="C10" s="119"/>
      <c r="D10" s="118"/>
      <c r="E10" s="119"/>
      <c r="F10" s="118"/>
      <c r="G10" s="120"/>
    </row>
    <row r="11" spans="1:7" ht="21.75" customHeight="1" thickBot="1">
      <c r="A11" s="90" t="s">
        <v>175</v>
      </c>
      <c r="B11" s="122">
        <v>100</v>
      </c>
      <c r="C11" s="122">
        <v>63</v>
      </c>
      <c r="D11" s="123"/>
      <c r="E11" s="124"/>
      <c r="F11" s="123"/>
      <c r="G11" s="125"/>
    </row>
    <row r="13" ht="21" customHeight="1">
      <c r="A13" s="4" t="s">
        <v>183</v>
      </c>
    </row>
    <row r="14" s="10" customFormat="1" ht="30" customHeight="1">
      <c r="A14" s="25" t="s">
        <v>596</v>
      </c>
    </row>
    <row r="15" ht="18.75" customHeight="1">
      <c r="A15" s="10" t="s">
        <v>184</v>
      </c>
    </row>
    <row r="17" ht="9" customHeight="1"/>
    <row r="18" ht="6" customHeight="1"/>
    <row r="19" ht="15">
      <c r="A19" s="4" t="s">
        <v>192</v>
      </c>
    </row>
    <row r="20" ht="15">
      <c r="A20" s="4" t="s">
        <v>52</v>
      </c>
    </row>
    <row r="21" ht="15">
      <c r="A21" s="4" t="s">
        <v>53</v>
      </c>
    </row>
    <row r="23" spans="1:3" s="112" customFormat="1" ht="18">
      <c r="A23" s="112" t="s">
        <v>207</v>
      </c>
      <c r="C23" s="113" t="s">
        <v>193</v>
      </c>
    </row>
    <row r="26" spans="1:3" s="112" customFormat="1" ht="18">
      <c r="A26" s="302" t="s">
        <v>597</v>
      </c>
      <c r="C26" s="113" t="s">
        <v>194</v>
      </c>
    </row>
    <row r="27" ht="18.75">
      <c r="A27" s="112" t="s">
        <v>247</v>
      </c>
    </row>
    <row r="29" ht="46.5" customHeight="1">
      <c r="A29" s="7" t="s">
        <v>11</v>
      </c>
    </row>
    <row r="30" ht="36" customHeight="1">
      <c r="A30" s="4" t="s">
        <v>195</v>
      </c>
    </row>
    <row r="31" ht="17.25" customHeight="1">
      <c r="A31" s="4" t="s">
        <v>196</v>
      </c>
    </row>
    <row r="32" ht="18" customHeight="1">
      <c r="A32" s="4" t="s">
        <v>197</v>
      </c>
    </row>
    <row r="33" ht="15.75" customHeight="1">
      <c r="A33" s="4" t="s">
        <v>198</v>
      </c>
    </row>
    <row r="34" ht="17.25" customHeight="1">
      <c r="A34" s="4" t="s">
        <v>199</v>
      </c>
    </row>
    <row r="35" ht="18" customHeight="1">
      <c r="A35" s="4" t="s">
        <v>200</v>
      </c>
    </row>
    <row r="36" ht="14.25" customHeight="1">
      <c r="A36" s="4" t="s">
        <v>201</v>
      </c>
    </row>
    <row r="37" ht="15" customHeight="1">
      <c r="A37" s="4" t="s">
        <v>202</v>
      </c>
    </row>
    <row r="38" ht="30" customHeight="1">
      <c r="A38" s="4" t="s">
        <v>203</v>
      </c>
    </row>
    <row r="39" ht="17.25" customHeight="1">
      <c r="A39" s="4" t="s">
        <v>204</v>
      </c>
    </row>
  </sheetData>
  <printOptions/>
  <pageMargins left="0" right="0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1"/>
  <sheetViews>
    <sheetView workbookViewId="0" topLeftCell="A1">
      <selection activeCell="A21" sqref="A21"/>
    </sheetView>
  </sheetViews>
  <sheetFormatPr defaultColWidth="9.00390625" defaultRowHeight="12.75"/>
  <cols>
    <col min="1" max="1" width="47.00390625" style="4" customWidth="1"/>
    <col min="2" max="2" width="21.75390625" style="4" customWidth="1"/>
    <col min="3" max="3" width="23.375" style="4" customWidth="1"/>
    <col min="4" max="4" width="6.75390625" style="4" customWidth="1"/>
    <col min="5" max="5" width="8.125" style="4" customWidth="1"/>
    <col min="6" max="6" width="7.875" style="4" customWidth="1"/>
    <col min="7" max="7" width="4.125" style="4" customWidth="1"/>
    <col min="8" max="8" width="8.875" style="4" customWidth="1"/>
    <col min="9" max="9" width="6.375" style="4" customWidth="1"/>
    <col min="10" max="10" width="8.25390625" style="4" customWidth="1"/>
    <col min="11" max="11" width="4.125" style="4" customWidth="1"/>
    <col min="12" max="12" width="9.75390625" style="4" bestFit="1" customWidth="1"/>
    <col min="13" max="16384" width="9.125" style="4" customWidth="1"/>
  </cols>
  <sheetData>
    <row r="2" ht="20.25">
      <c r="A2" s="6" t="s">
        <v>7</v>
      </c>
    </row>
    <row r="5" ht="15">
      <c r="A5" s="4" t="s">
        <v>70</v>
      </c>
    </row>
    <row r="6" spans="1:8" ht="15">
      <c r="A6" s="4" t="s">
        <v>71</v>
      </c>
      <c r="H6" s="12"/>
    </row>
    <row r="7" spans="8:9" ht="15.75" thickBot="1">
      <c r="H7" s="12"/>
      <c r="I7" s="12"/>
    </row>
    <row r="8" spans="1:9" s="14" customFormat="1" ht="21.75" customHeight="1">
      <c r="A8" s="33"/>
      <c r="B8" s="330" t="s">
        <v>73</v>
      </c>
      <c r="C8" s="331"/>
      <c r="H8" s="15"/>
      <c r="I8" s="15"/>
    </row>
    <row r="9" spans="1:9" s="14" customFormat="1" ht="17.25" customHeight="1">
      <c r="A9" s="49" t="s">
        <v>72</v>
      </c>
      <c r="B9" s="36" t="s">
        <v>74</v>
      </c>
      <c r="C9" s="43" t="s">
        <v>75</v>
      </c>
      <c r="H9" s="15"/>
      <c r="I9" s="15"/>
    </row>
    <row r="10" spans="1:9" s="14" customFormat="1" ht="9.75" customHeight="1" thickBot="1">
      <c r="A10" s="35"/>
      <c r="B10" s="36"/>
      <c r="C10" s="37"/>
      <c r="H10" s="15"/>
      <c r="I10" s="15"/>
    </row>
    <row r="11" spans="1:9" ht="15.75" customHeight="1">
      <c r="A11" s="81" t="s">
        <v>76</v>
      </c>
      <c r="B11" s="82">
        <v>860</v>
      </c>
      <c r="C11" s="83">
        <v>900</v>
      </c>
      <c r="H11" s="12"/>
      <c r="I11" s="12"/>
    </row>
    <row r="12" spans="1:3" ht="15.75" customHeight="1">
      <c r="A12" s="84" t="s">
        <v>77</v>
      </c>
      <c r="B12" s="50"/>
      <c r="C12" s="85"/>
    </row>
    <row r="13" spans="1:3" ht="15.75" customHeight="1">
      <c r="A13" s="86" t="s">
        <v>78</v>
      </c>
      <c r="B13" s="50">
        <v>400</v>
      </c>
      <c r="C13" s="85">
        <v>300</v>
      </c>
    </row>
    <row r="14" spans="1:3" ht="15.75" customHeight="1" thickBot="1">
      <c r="A14" s="87" t="s">
        <v>165</v>
      </c>
      <c r="B14" s="88">
        <v>460</v>
      </c>
      <c r="C14" s="89">
        <v>600</v>
      </c>
    </row>
    <row r="17" ht="15">
      <c r="A17" s="47" t="s">
        <v>15</v>
      </c>
    </row>
    <row r="18" ht="25.5" customHeight="1">
      <c r="A18" s="3" t="s">
        <v>79</v>
      </c>
    </row>
    <row r="19" ht="15.75" customHeight="1">
      <c r="A19" s="4" t="s">
        <v>80</v>
      </c>
    </row>
    <row r="20" ht="15">
      <c r="A20" s="3" t="s">
        <v>82</v>
      </c>
    </row>
    <row r="21" ht="15">
      <c r="A21" s="4" t="s">
        <v>81</v>
      </c>
    </row>
    <row r="22" ht="15">
      <c r="A22" s="3" t="s">
        <v>83</v>
      </c>
    </row>
    <row r="25" ht="18.75">
      <c r="A25" s="7" t="s">
        <v>6</v>
      </c>
    </row>
    <row r="26" ht="55.5" customHeight="1">
      <c r="A26" s="25" t="s">
        <v>152</v>
      </c>
    </row>
    <row r="28" ht="18" customHeight="1">
      <c r="A28" s="25" t="s">
        <v>153</v>
      </c>
    </row>
    <row r="29" ht="55.5" customHeight="1">
      <c r="A29" s="25" t="s">
        <v>253</v>
      </c>
    </row>
    <row r="31" ht="27.75" customHeight="1">
      <c r="A31" s="25" t="s">
        <v>154</v>
      </c>
    </row>
  </sheetData>
  <mergeCells count="1">
    <mergeCell ref="B8:C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G2" sqref="G2"/>
    </sheetView>
  </sheetViews>
  <sheetFormatPr defaultColWidth="9.00390625" defaultRowHeight="12.75"/>
  <cols>
    <col min="1" max="1" width="39.25390625" style="4" customWidth="1"/>
    <col min="2" max="2" width="9.00390625" style="4" customWidth="1"/>
    <col min="3" max="3" width="9.875" style="4" customWidth="1"/>
    <col min="4" max="4" width="13.125" style="4" customWidth="1"/>
    <col min="5" max="5" width="13.625" style="4" customWidth="1"/>
    <col min="6" max="6" width="13.75390625" style="4" customWidth="1"/>
    <col min="7" max="7" width="17.375" style="4" customWidth="1"/>
    <col min="8" max="8" width="20.625" style="4" customWidth="1"/>
    <col min="9" max="9" width="8.875" style="4" customWidth="1"/>
    <col min="10" max="10" width="6.375" style="4" customWidth="1"/>
    <col min="11" max="11" width="8.25390625" style="4" customWidth="1"/>
    <col min="12" max="12" width="4.125" style="4" customWidth="1"/>
    <col min="13" max="13" width="9.75390625" style="4" bestFit="1" customWidth="1"/>
    <col min="14" max="16384" width="9.125" style="4" customWidth="1"/>
  </cols>
  <sheetData>
    <row r="1" ht="15">
      <c r="G1" s="4" t="s">
        <v>598</v>
      </c>
    </row>
    <row r="2" ht="12.75" customHeight="1">
      <c r="G2" s="4" t="s">
        <v>162</v>
      </c>
    </row>
    <row r="3" ht="12.75" customHeight="1" thickBot="1"/>
    <row r="4" spans="1:10" s="14" customFormat="1" ht="23.25" customHeight="1">
      <c r="A4" s="33"/>
      <c r="B4" s="330" t="s">
        <v>73</v>
      </c>
      <c r="C4" s="332"/>
      <c r="D4" s="44" t="s">
        <v>160</v>
      </c>
      <c r="E4" s="333" t="s">
        <v>255</v>
      </c>
      <c r="F4" s="334"/>
      <c r="G4" s="34" t="s">
        <v>254</v>
      </c>
      <c r="H4" s="42" t="s">
        <v>158</v>
      </c>
      <c r="I4" s="15"/>
      <c r="J4" s="15"/>
    </row>
    <row r="5" spans="1:10" s="14" customFormat="1" ht="14.25" customHeight="1">
      <c r="A5" s="49" t="s">
        <v>72</v>
      </c>
      <c r="B5" s="36" t="s">
        <v>74</v>
      </c>
      <c r="C5" s="66" t="s">
        <v>75</v>
      </c>
      <c r="D5" s="15" t="s">
        <v>161</v>
      </c>
      <c r="E5" s="36" t="s">
        <v>74</v>
      </c>
      <c r="F5" s="66" t="s">
        <v>75</v>
      </c>
      <c r="G5" s="36" t="s">
        <v>157</v>
      </c>
      <c r="H5" s="60" t="s">
        <v>159</v>
      </c>
      <c r="I5" s="15"/>
      <c r="J5" s="15"/>
    </row>
    <row r="6" spans="1:10" s="14" customFormat="1" ht="9.75" customHeight="1" thickBot="1">
      <c r="A6" s="64"/>
      <c r="B6" s="65"/>
      <c r="C6" s="65"/>
      <c r="D6" s="51"/>
      <c r="E6" s="65"/>
      <c r="F6" s="65"/>
      <c r="G6" s="65"/>
      <c r="H6" s="68"/>
      <c r="I6" s="15"/>
      <c r="J6" s="15"/>
    </row>
    <row r="7" spans="1:8" ht="20.25" customHeight="1">
      <c r="A7" s="77" t="s">
        <v>78</v>
      </c>
      <c r="B7" s="67">
        <v>400</v>
      </c>
      <c r="C7" s="67">
        <v>300</v>
      </c>
      <c r="D7" s="74">
        <f>((C7-B7)/C7)*100</f>
        <v>-33.33333333333333</v>
      </c>
      <c r="E7" s="72">
        <f>(B7/B9)*100</f>
        <v>46.51162790697674</v>
      </c>
      <c r="F7" s="45">
        <f>C7/C9*100</f>
        <v>33.33333333333333</v>
      </c>
      <c r="G7" s="73">
        <f>F7-E7</f>
        <v>-13.178294573643413</v>
      </c>
      <c r="H7" s="76">
        <f>D7/D9</f>
        <v>-7.499999999999998</v>
      </c>
    </row>
    <row r="8" spans="1:8" ht="18.75" customHeight="1" thickBot="1">
      <c r="A8" s="77" t="s">
        <v>165</v>
      </c>
      <c r="B8" s="67">
        <v>460</v>
      </c>
      <c r="C8" s="67">
        <v>600</v>
      </c>
      <c r="D8" s="74">
        <f>((C8-B8)/C8)*100</f>
        <v>23.333333333333332</v>
      </c>
      <c r="E8" s="72">
        <f>B8/B9*100</f>
        <v>53.48837209302325</v>
      </c>
      <c r="F8" s="45">
        <f>C8/C9*100</f>
        <v>66.66666666666666</v>
      </c>
      <c r="G8" s="73">
        <f>F8-E8</f>
        <v>13.178294573643406</v>
      </c>
      <c r="H8" s="76">
        <f>D8/D9</f>
        <v>5.249999999999999</v>
      </c>
    </row>
    <row r="9" spans="1:10" ht="25.5" customHeight="1" thickBot="1">
      <c r="A9" s="63" t="s">
        <v>76</v>
      </c>
      <c r="B9" s="69">
        <v>860</v>
      </c>
      <c r="C9" s="69">
        <v>900</v>
      </c>
      <c r="D9" s="75">
        <f>((C9-B9)/C9)*100</f>
        <v>4.444444444444445</v>
      </c>
      <c r="E9" s="69">
        <f>SUM(E7:E8)</f>
        <v>100</v>
      </c>
      <c r="F9" s="69">
        <f>SUM(F7:F8)</f>
        <v>99.99999999999999</v>
      </c>
      <c r="G9" s="70" t="s">
        <v>1</v>
      </c>
      <c r="H9" s="71" t="s">
        <v>1</v>
      </c>
      <c r="I9" s="12"/>
      <c r="J9" s="12"/>
    </row>
    <row r="14" ht="24">
      <c r="A14" s="79" t="s">
        <v>164</v>
      </c>
    </row>
    <row r="15" ht="18.75" customHeight="1">
      <c r="A15" s="4" t="s">
        <v>256</v>
      </c>
    </row>
    <row r="16" ht="15">
      <c r="A16" s="4" t="s">
        <v>257</v>
      </c>
    </row>
    <row r="17" ht="15">
      <c r="A17" s="4" t="s">
        <v>258</v>
      </c>
    </row>
    <row r="18" ht="15">
      <c r="A18" s="4" t="s">
        <v>262</v>
      </c>
    </row>
    <row r="19" ht="15">
      <c r="A19" s="4" t="s">
        <v>263</v>
      </c>
    </row>
    <row r="20" ht="15">
      <c r="A20" s="4" t="s">
        <v>264</v>
      </c>
    </row>
    <row r="21" ht="15">
      <c r="A21" s="4" t="s">
        <v>260</v>
      </c>
    </row>
    <row r="22" ht="15">
      <c r="A22" s="4" t="s">
        <v>259</v>
      </c>
    </row>
    <row r="23" ht="15">
      <c r="A23" s="4" t="s">
        <v>261</v>
      </c>
    </row>
    <row r="24" ht="15">
      <c r="A24" s="4" t="s">
        <v>259</v>
      </c>
    </row>
  </sheetData>
  <mergeCells count="2">
    <mergeCell ref="B4:C4"/>
    <mergeCell ref="E4:F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7"/>
  <sheetViews>
    <sheetView workbookViewId="0" topLeftCell="A11">
      <selection activeCell="I9" sqref="I9"/>
    </sheetView>
  </sheetViews>
  <sheetFormatPr defaultColWidth="9.00390625" defaultRowHeight="12.75"/>
  <cols>
    <col min="1" max="1" width="39.25390625" style="4" customWidth="1"/>
    <col min="2" max="2" width="9.00390625" style="4" hidden="1" customWidth="1"/>
    <col min="3" max="3" width="9.875" style="4" hidden="1" customWidth="1"/>
    <col min="4" max="4" width="13.125" style="4" hidden="1" customWidth="1"/>
    <col min="5" max="5" width="9.625" style="4" customWidth="1"/>
    <col min="6" max="6" width="11.875" style="4" customWidth="1"/>
    <col min="7" max="7" width="23.125" style="4" customWidth="1"/>
    <col min="8" max="8" width="20.25390625" style="4" hidden="1" customWidth="1"/>
    <col min="9" max="9" width="8.875" style="4" customWidth="1"/>
    <col min="10" max="10" width="6.625" style="4" customWidth="1"/>
    <col min="11" max="11" width="8.25390625" style="4" customWidth="1"/>
    <col min="12" max="12" width="4.125" style="4" customWidth="1"/>
    <col min="13" max="13" width="9.75390625" style="4" customWidth="1"/>
    <col min="14" max="16384" width="9.125" style="4" customWidth="1"/>
  </cols>
  <sheetData>
    <row r="1" ht="15.75" thickBot="1"/>
    <row r="2" spans="1:10" s="14" customFormat="1" ht="32.25" customHeight="1">
      <c r="A2" s="33"/>
      <c r="B2" s="330" t="s">
        <v>73</v>
      </c>
      <c r="C2" s="332"/>
      <c r="D2" s="44" t="s">
        <v>160</v>
      </c>
      <c r="E2" s="333" t="s">
        <v>155</v>
      </c>
      <c r="F2" s="334"/>
      <c r="G2" s="34" t="s">
        <v>156</v>
      </c>
      <c r="H2" s="42" t="s">
        <v>158</v>
      </c>
      <c r="I2" s="15"/>
      <c r="J2" s="15"/>
    </row>
    <row r="3" spans="1:10" s="14" customFormat="1" ht="14.25" customHeight="1">
      <c r="A3" s="49"/>
      <c r="B3" s="36" t="s">
        <v>74</v>
      </c>
      <c r="C3" s="66" t="s">
        <v>75</v>
      </c>
      <c r="D3" s="15" t="s">
        <v>161</v>
      </c>
      <c r="E3" s="36"/>
      <c r="F3" s="66" t="s">
        <v>163</v>
      </c>
      <c r="G3" s="28" t="s">
        <v>157</v>
      </c>
      <c r="H3" s="60" t="s">
        <v>159</v>
      </c>
      <c r="I3" s="15"/>
      <c r="J3" s="15"/>
    </row>
    <row r="4" spans="1:10" s="14" customFormat="1" ht="9.75" customHeight="1" thickBot="1">
      <c r="A4" s="64"/>
      <c r="B4" s="65"/>
      <c r="C4" s="65"/>
      <c r="D4" s="51"/>
      <c r="E4" s="65"/>
      <c r="F4" s="65"/>
      <c r="G4" s="65"/>
      <c r="H4" s="68"/>
      <c r="I4" s="15"/>
      <c r="J4" s="15"/>
    </row>
    <row r="5" spans="1:8" ht="20.25" customHeight="1">
      <c r="A5" s="77" t="s">
        <v>78</v>
      </c>
      <c r="B5" s="67">
        <v>400</v>
      </c>
      <c r="C5" s="67">
        <v>300</v>
      </c>
      <c r="D5" s="74">
        <f>(C5-B5)/B5</f>
        <v>-0.25</v>
      </c>
      <c r="E5" s="80">
        <v>0.4651</v>
      </c>
      <c r="F5" s="184">
        <v>0.3333</v>
      </c>
      <c r="G5" s="78">
        <v>-0.1318</v>
      </c>
      <c r="H5" s="76">
        <f>D5/D7</f>
        <v>-4.599999999999999</v>
      </c>
    </row>
    <row r="6" spans="1:8" ht="18.75" customHeight="1" thickBot="1">
      <c r="A6" s="77" t="s">
        <v>165</v>
      </c>
      <c r="B6" s="67">
        <v>460</v>
      </c>
      <c r="C6" s="67">
        <v>600</v>
      </c>
      <c r="D6" s="74">
        <f>(C6-B6)/B6</f>
        <v>0.30434782608695654</v>
      </c>
      <c r="E6" s="80">
        <v>0.5349</v>
      </c>
      <c r="F6" s="184">
        <v>0.6667</v>
      </c>
      <c r="G6" s="78">
        <v>0.1318</v>
      </c>
      <c r="H6" s="76">
        <f>D6/D7</f>
        <v>5.599999999999999</v>
      </c>
    </row>
    <row r="7" spans="1:10" ht="25.5" customHeight="1" thickBot="1">
      <c r="A7" s="63" t="s">
        <v>76</v>
      </c>
      <c r="B7" s="69">
        <v>860</v>
      </c>
      <c r="C7" s="69">
        <v>900</v>
      </c>
      <c r="D7" s="75">
        <f>SUM(D5:D6)</f>
        <v>0.05434782608695654</v>
      </c>
      <c r="E7" s="69">
        <f>SUM(E5:E6)</f>
        <v>1</v>
      </c>
      <c r="F7" s="69">
        <f>SUM(F5:F6)</f>
        <v>1</v>
      </c>
      <c r="G7" s="70" t="s">
        <v>1</v>
      </c>
      <c r="H7" s="71" t="s">
        <v>1</v>
      </c>
      <c r="I7" s="12"/>
      <c r="J7" s="12"/>
    </row>
  </sheetData>
  <mergeCells count="2">
    <mergeCell ref="B2:C2"/>
    <mergeCell ref="E2:F2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43"/>
  <sheetViews>
    <sheetView workbookViewId="0" topLeftCell="A1">
      <selection activeCell="G2" sqref="G2"/>
    </sheetView>
  </sheetViews>
  <sheetFormatPr defaultColWidth="9.00390625" defaultRowHeight="12.75"/>
  <cols>
    <col min="1" max="1" width="27.75390625" style="4" customWidth="1"/>
    <col min="2" max="2" width="4.125" style="4" customWidth="1"/>
    <col min="3" max="3" width="13.375" style="4" customWidth="1"/>
    <col min="4" max="4" width="6.75390625" style="4" customWidth="1"/>
    <col min="5" max="5" width="11.00390625" style="4" customWidth="1"/>
    <col min="6" max="6" width="7.875" style="4" customWidth="1"/>
    <col min="7" max="7" width="8.75390625" style="4" customWidth="1"/>
    <col min="8" max="8" width="7.125" style="4" customWidth="1"/>
    <col min="9" max="9" width="4.125" style="4" customWidth="1"/>
    <col min="10" max="10" width="8.25390625" style="4" customWidth="1"/>
    <col min="11" max="11" width="4.125" style="4" customWidth="1"/>
    <col min="12" max="12" width="9.75390625" style="4" bestFit="1" customWidth="1"/>
    <col min="13" max="16384" width="9.125" style="4" customWidth="1"/>
  </cols>
  <sheetData>
    <row r="2" ht="20.25">
      <c r="A2" s="6" t="s">
        <v>8</v>
      </c>
    </row>
    <row r="4" ht="15">
      <c r="A4" s="4" t="s">
        <v>54</v>
      </c>
    </row>
    <row r="5" ht="15.75" thickBot="1"/>
    <row r="6" spans="1:9" s="3" customFormat="1" ht="12.75">
      <c r="A6" s="16"/>
      <c r="B6" s="337" t="s">
        <v>217</v>
      </c>
      <c r="C6" s="338"/>
      <c r="D6" s="338"/>
      <c r="E6" s="338"/>
      <c r="F6" s="339"/>
      <c r="G6" s="337" t="s">
        <v>16</v>
      </c>
      <c r="H6" s="338"/>
      <c r="I6" s="289"/>
    </row>
    <row r="7" spans="1:9" s="3" customFormat="1" ht="12.75">
      <c r="A7" s="17" t="s">
        <v>59</v>
      </c>
      <c r="B7" s="340" t="s">
        <v>61</v>
      </c>
      <c r="C7" s="341"/>
      <c r="D7" s="342"/>
      <c r="E7" s="342"/>
      <c r="F7" s="343"/>
      <c r="G7" s="340" t="s">
        <v>63</v>
      </c>
      <c r="H7" s="341"/>
      <c r="I7" s="276"/>
    </row>
    <row r="8" spans="1:9" s="3" customFormat="1" ht="12.75">
      <c r="A8" s="17" t="s">
        <v>60</v>
      </c>
      <c r="B8" s="344" t="s">
        <v>14</v>
      </c>
      <c r="C8" s="345"/>
      <c r="D8" s="321" t="s">
        <v>62</v>
      </c>
      <c r="E8" s="321"/>
      <c r="F8" s="345"/>
      <c r="G8" s="340" t="s">
        <v>64</v>
      </c>
      <c r="H8" s="341"/>
      <c r="I8" s="276"/>
    </row>
    <row r="9" spans="1:9" s="3" customFormat="1" ht="15.75" thickBot="1">
      <c r="A9" s="18"/>
      <c r="B9" s="322" t="s">
        <v>20</v>
      </c>
      <c r="C9" s="301"/>
      <c r="D9" s="322" t="s">
        <v>24</v>
      </c>
      <c r="E9" s="284"/>
      <c r="F9" s="285"/>
      <c r="G9" s="13"/>
      <c r="H9" s="15" t="s">
        <v>22</v>
      </c>
      <c r="I9" s="19"/>
    </row>
    <row r="10" spans="1:9" ht="15.75" thickBot="1">
      <c r="A10" s="20">
        <v>1</v>
      </c>
      <c r="B10" s="286">
        <v>2</v>
      </c>
      <c r="C10" s="287"/>
      <c r="D10" s="286">
        <v>3</v>
      </c>
      <c r="E10" s="288"/>
      <c r="F10" s="287"/>
      <c r="G10" s="286">
        <v>4</v>
      </c>
      <c r="H10" s="288"/>
      <c r="I10" s="277"/>
    </row>
    <row r="11" spans="1:9" ht="18.75" customHeight="1">
      <c r="A11" s="22" t="s">
        <v>55</v>
      </c>
      <c r="B11" s="270">
        <v>1200</v>
      </c>
      <c r="C11" s="271"/>
      <c r="D11" s="92"/>
      <c r="E11" s="93">
        <v>2100</v>
      </c>
      <c r="F11" s="94"/>
      <c r="G11" s="261" t="s">
        <v>218</v>
      </c>
      <c r="H11" s="262"/>
      <c r="I11" s="263"/>
    </row>
    <row r="12" spans="1:9" ht="17.25" customHeight="1">
      <c r="A12" s="21" t="s">
        <v>56</v>
      </c>
      <c r="B12" s="272">
        <v>800</v>
      </c>
      <c r="C12" s="273"/>
      <c r="D12" s="95"/>
      <c r="E12" s="96">
        <v>3240</v>
      </c>
      <c r="F12" s="97"/>
      <c r="G12" s="264" t="s">
        <v>219</v>
      </c>
      <c r="H12" s="265"/>
      <c r="I12" s="266"/>
    </row>
    <row r="13" spans="1:9" ht="19.5" customHeight="1" thickBot="1">
      <c r="A13" s="21" t="s">
        <v>57</v>
      </c>
      <c r="B13" s="274">
        <v>900</v>
      </c>
      <c r="C13" s="275"/>
      <c r="D13" s="95"/>
      <c r="E13" s="96">
        <v>5150</v>
      </c>
      <c r="F13" s="97"/>
      <c r="G13" s="267" t="s">
        <v>220</v>
      </c>
      <c r="H13" s="268"/>
      <c r="I13" s="269"/>
    </row>
    <row r="14" spans="1:9" ht="27.75" customHeight="1" thickBot="1">
      <c r="A14" s="48" t="s">
        <v>58</v>
      </c>
      <c r="B14" s="278">
        <f>SUM(B11:C13)</f>
        <v>2900</v>
      </c>
      <c r="C14" s="280"/>
      <c r="D14" s="278">
        <f>SUM(E11:E13)</f>
        <v>10490</v>
      </c>
      <c r="E14" s="279"/>
      <c r="F14" s="280"/>
      <c r="G14" s="258" t="s">
        <v>265</v>
      </c>
      <c r="H14" s="259"/>
      <c r="I14" s="260"/>
    </row>
    <row r="16" ht="15">
      <c r="A16" s="47" t="s">
        <v>15</v>
      </c>
    </row>
    <row r="17" ht="25.5" customHeight="1">
      <c r="A17" s="3" t="s">
        <v>205</v>
      </c>
    </row>
    <row r="18" ht="18" customHeight="1">
      <c r="A18" s="3" t="s">
        <v>65</v>
      </c>
    </row>
    <row r="19" ht="15">
      <c r="A19" s="4" t="s">
        <v>66</v>
      </c>
    </row>
    <row r="20" ht="17.25" customHeight="1">
      <c r="A20" s="3" t="s">
        <v>67</v>
      </c>
    </row>
    <row r="21" ht="18" customHeight="1">
      <c r="A21" s="3" t="s">
        <v>68</v>
      </c>
    </row>
    <row r="22" ht="12.75" customHeight="1">
      <c r="A22" s="24" t="s">
        <v>86</v>
      </c>
    </row>
    <row r="23" ht="15">
      <c r="A23" s="4" t="s">
        <v>85</v>
      </c>
    </row>
    <row r="24" ht="15">
      <c r="A24" s="4" t="s">
        <v>84</v>
      </c>
    </row>
    <row r="25" ht="9" customHeight="1"/>
    <row r="26" ht="26.25" customHeight="1">
      <c r="A26" s="7" t="s">
        <v>6</v>
      </c>
    </row>
    <row r="27" spans="1:3" ht="45" customHeight="1">
      <c r="A27" s="172" t="s">
        <v>69</v>
      </c>
      <c r="B27" s="14" t="s">
        <v>17</v>
      </c>
      <c r="C27" s="25" t="s">
        <v>28</v>
      </c>
    </row>
    <row r="28" ht="15">
      <c r="C28" s="5"/>
    </row>
    <row r="29" spans="3:5" ht="18" customHeight="1">
      <c r="C29" s="175" t="s">
        <v>248</v>
      </c>
      <c r="E29" s="215"/>
    </row>
    <row r="30" spans="1:7" ht="20.25" customHeight="1">
      <c r="A30" s="172" t="s">
        <v>25</v>
      </c>
      <c r="B30" s="14" t="s">
        <v>17</v>
      </c>
      <c r="C30" s="173" t="s">
        <v>20</v>
      </c>
      <c r="D30" s="14"/>
      <c r="E30" s="215"/>
      <c r="F30" s="14"/>
      <c r="G30" s="29"/>
    </row>
    <row r="31" ht="15">
      <c r="A31" s="174"/>
    </row>
    <row r="32" spans="1:10" ht="21" customHeight="1">
      <c r="A32" s="26"/>
      <c r="C32" s="175" t="s">
        <v>18</v>
      </c>
      <c r="E32" s="336" t="s">
        <v>249</v>
      </c>
      <c r="F32" s="336"/>
      <c r="G32" s="126"/>
      <c r="H32" s="14"/>
      <c r="J32" s="13"/>
    </row>
    <row r="33" spans="1:12" ht="19.5" customHeight="1">
      <c r="A33" s="172" t="s">
        <v>26</v>
      </c>
      <c r="B33" s="14" t="s">
        <v>17</v>
      </c>
      <c r="C33" s="176" t="s">
        <v>19</v>
      </c>
      <c r="D33" s="5" t="s">
        <v>17</v>
      </c>
      <c r="E33" s="335" t="s">
        <v>23</v>
      </c>
      <c r="F33" s="335"/>
      <c r="G33" s="177"/>
      <c r="H33" s="14"/>
      <c r="J33" s="13"/>
      <c r="K33" s="14"/>
      <c r="L33" s="31"/>
    </row>
    <row r="34" spans="1:10" ht="19.5" customHeight="1">
      <c r="A34" s="173" t="s">
        <v>21</v>
      </c>
      <c r="C34" s="12"/>
      <c r="D34" s="12"/>
      <c r="J34" s="12"/>
    </row>
    <row r="35" spans="1:7" ht="12.75" customHeight="1">
      <c r="A35" s="26"/>
      <c r="C35" s="175" t="s">
        <v>19</v>
      </c>
      <c r="E35" s="30" t="s">
        <v>29</v>
      </c>
      <c r="G35" s="214"/>
    </row>
    <row r="36" spans="1:10" ht="18" customHeight="1">
      <c r="A36" s="172" t="s">
        <v>27</v>
      </c>
      <c r="B36" s="14" t="s">
        <v>17</v>
      </c>
      <c r="C36" s="129" t="s">
        <v>20</v>
      </c>
      <c r="D36" s="14" t="s">
        <v>17</v>
      </c>
      <c r="E36" s="27" t="s">
        <v>30</v>
      </c>
      <c r="F36" s="14"/>
      <c r="G36" s="13"/>
      <c r="H36" s="14"/>
      <c r="J36" s="29"/>
    </row>
    <row r="37" ht="15">
      <c r="C37" s="12"/>
    </row>
    <row r="38" s="112" customFormat="1" ht="18.75">
      <c r="A38" s="112" t="s">
        <v>569</v>
      </c>
    </row>
    <row r="39" s="112" customFormat="1" ht="18.75">
      <c r="A39" s="112" t="s">
        <v>570</v>
      </c>
    </row>
    <row r="40" s="112" customFormat="1" ht="25.5" customHeight="1">
      <c r="A40" s="112" t="s">
        <v>571</v>
      </c>
    </row>
    <row r="41" s="112" customFormat="1" ht="16.5" customHeight="1">
      <c r="A41" s="112" t="s">
        <v>572</v>
      </c>
    </row>
    <row r="42" s="112" customFormat="1" ht="28.5" customHeight="1">
      <c r="A42" s="112" t="s">
        <v>573</v>
      </c>
    </row>
    <row r="43" s="112" customFormat="1" ht="18.75">
      <c r="A43" s="112" t="s">
        <v>574</v>
      </c>
    </row>
  </sheetData>
  <mergeCells count="23">
    <mergeCell ref="G11:I11"/>
    <mergeCell ref="G12:I12"/>
    <mergeCell ref="G13:I13"/>
    <mergeCell ref="G14:I14"/>
    <mergeCell ref="D14:F14"/>
    <mergeCell ref="B11:C11"/>
    <mergeCell ref="B12:C12"/>
    <mergeCell ref="B13:C13"/>
    <mergeCell ref="B14:C14"/>
    <mergeCell ref="G6:I6"/>
    <mergeCell ref="G7:I7"/>
    <mergeCell ref="G10:I10"/>
    <mergeCell ref="G8:I8"/>
    <mergeCell ref="E33:F33"/>
    <mergeCell ref="E32:F32"/>
    <mergeCell ref="B6:F6"/>
    <mergeCell ref="B7:F7"/>
    <mergeCell ref="B8:C8"/>
    <mergeCell ref="D8:F8"/>
    <mergeCell ref="B9:C9"/>
    <mergeCell ref="D9:F9"/>
    <mergeCell ref="B10:C10"/>
    <mergeCell ref="D10:F1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J12" sqref="J12"/>
    </sheetView>
  </sheetViews>
  <sheetFormatPr defaultColWidth="9.00390625" defaultRowHeight="12.75"/>
  <cols>
    <col min="1" max="1" width="10.25390625" style="4" customWidth="1"/>
    <col min="2" max="2" width="5.25390625" style="4" customWidth="1"/>
    <col min="3" max="3" width="8.75390625" style="4" customWidth="1"/>
    <col min="4" max="4" width="6.00390625" style="4" customWidth="1"/>
    <col min="5" max="5" width="5.625" style="4" customWidth="1"/>
    <col min="6" max="6" width="2.625" style="4" customWidth="1"/>
    <col min="7" max="7" width="3.00390625" style="4" customWidth="1"/>
    <col min="8" max="8" width="5.125" style="4" customWidth="1"/>
    <col min="9" max="9" width="4.00390625" style="4" customWidth="1"/>
    <col min="10" max="10" width="7.375" style="4" customWidth="1"/>
    <col min="11" max="11" width="10.375" style="4" customWidth="1"/>
    <col min="12" max="12" width="8.125" style="4" customWidth="1"/>
    <col min="13" max="13" width="13.375" style="4" customWidth="1"/>
    <col min="14" max="14" width="14.75390625" style="4" customWidth="1"/>
    <col min="15" max="16384" width="9.125" style="4" customWidth="1"/>
  </cols>
  <sheetData>
    <row r="1" spans="1:13" s="3" customFormat="1" ht="14.25" customHeight="1">
      <c r="A1" s="253" t="s">
        <v>208</v>
      </c>
      <c r="B1" s="377" t="s">
        <v>217</v>
      </c>
      <c r="C1" s="378"/>
      <c r="D1" s="378"/>
      <c r="E1" s="378"/>
      <c r="F1" s="379"/>
      <c r="G1" s="377" t="s">
        <v>16</v>
      </c>
      <c r="H1" s="378"/>
      <c r="I1" s="378"/>
      <c r="J1" s="16"/>
      <c r="K1" s="127"/>
      <c r="L1" s="128"/>
      <c r="M1" s="318" t="s">
        <v>575</v>
      </c>
    </row>
    <row r="2" spans="1:13" s="3" customFormat="1" ht="8.25" customHeight="1">
      <c r="A2" s="254"/>
      <c r="B2" s="357" t="s">
        <v>61</v>
      </c>
      <c r="C2" s="358"/>
      <c r="D2" s="380"/>
      <c r="E2" s="380"/>
      <c r="F2" s="381"/>
      <c r="G2" s="357" t="s">
        <v>63</v>
      </c>
      <c r="H2" s="358"/>
      <c r="I2" s="359"/>
      <c r="J2" s="397" t="s">
        <v>576</v>
      </c>
      <c r="K2" s="398" t="s">
        <v>577</v>
      </c>
      <c r="L2" s="350" t="s">
        <v>578</v>
      </c>
      <c r="M2" s="346" t="s">
        <v>579</v>
      </c>
    </row>
    <row r="3" spans="1:13" s="3" customFormat="1" ht="12.75" customHeight="1">
      <c r="A3" s="17" t="s">
        <v>209</v>
      </c>
      <c r="B3" s="382" t="s">
        <v>14</v>
      </c>
      <c r="C3" s="383"/>
      <c r="D3" s="384" t="s">
        <v>210</v>
      </c>
      <c r="E3" s="384"/>
      <c r="F3" s="383"/>
      <c r="G3" s="357" t="s">
        <v>64</v>
      </c>
      <c r="H3" s="358"/>
      <c r="I3" s="359"/>
      <c r="J3" s="397"/>
      <c r="K3" s="398"/>
      <c r="L3" s="350"/>
      <c r="M3" s="346"/>
    </row>
    <row r="4" spans="1:13" s="3" customFormat="1" ht="12.75" customHeight="1" thickBot="1">
      <c r="A4" s="18"/>
      <c r="B4" s="374" t="s">
        <v>580</v>
      </c>
      <c r="C4" s="376"/>
      <c r="D4" s="374" t="s">
        <v>581</v>
      </c>
      <c r="E4" s="341"/>
      <c r="F4" s="375"/>
      <c r="G4" s="13"/>
      <c r="H4" s="129" t="s">
        <v>22</v>
      </c>
      <c r="I4" s="13"/>
      <c r="J4" s="319"/>
      <c r="K4" s="130"/>
      <c r="L4" s="131"/>
      <c r="M4" s="132"/>
    </row>
    <row r="5" spans="1:14" ht="13.5" customHeight="1">
      <c r="A5" s="22" t="s">
        <v>55</v>
      </c>
      <c r="B5" s="388">
        <v>1200</v>
      </c>
      <c r="C5" s="389"/>
      <c r="D5" s="388">
        <v>2100</v>
      </c>
      <c r="E5" s="389"/>
      <c r="F5" s="390"/>
      <c r="G5" s="351" t="s">
        <v>218</v>
      </c>
      <c r="H5" s="352"/>
      <c r="I5" s="353"/>
      <c r="J5" s="133">
        <v>1.05</v>
      </c>
      <c r="K5" s="320">
        <f>D5/B5</f>
        <v>1.75</v>
      </c>
      <c r="L5" s="134">
        <f>K5/J5</f>
        <v>1.6666666666666665</v>
      </c>
      <c r="M5" s="144">
        <f>D5/J5</f>
        <v>2000</v>
      </c>
      <c r="N5" s="135"/>
    </row>
    <row r="6" spans="1:14" ht="13.5" customHeight="1">
      <c r="A6" s="21" t="s">
        <v>216</v>
      </c>
      <c r="B6" s="360">
        <v>800</v>
      </c>
      <c r="C6" s="361"/>
      <c r="D6" s="360">
        <v>3240</v>
      </c>
      <c r="E6" s="391"/>
      <c r="F6" s="361"/>
      <c r="G6" s="354" t="s">
        <v>219</v>
      </c>
      <c r="H6" s="355"/>
      <c r="I6" s="356"/>
      <c r="J6" s="143">
        <v>1.011</v>
      </c>
      <c r="K6" s="138">
        <f>D6/B6</f>
        <v>4.05</v>
      </c>
      <c r="L6" s="137">
        <f>K6/J6</f>
        <v>4.005934718100891</v>
      </c>
      <c r="M6" s="145">
        <f>D6/J6</f>
        <v>3204.7477744807125</v>
      </c>
      <c r="N6" s="135"/>
    </row>
    <row r="7" spans="1:14" ht="15.75" customHeight="1" thickBot="1">
      <c r="A7" s="21" t="s">
        <v>57</v>
      </c>
      <c r="B7" s="366">
        <v>900</v>
      </c>
      <c r="C7" s="367"/>
      <c r="D7" s="366">
        <v>5150</v>
      </c>
      <c r="E7" s="373"/>
      <c r="F7" s="367"/>
      <c r="G7" s="368" t="s">
        <v>220</v>
      </c>
      <c r="H7" s="369"/>
      <c r="I7" s="370"/>
      <c r="J7" s="136">
        <v>1.07</v>
      </c>
      <c r="K7" s="138">
        <f>D7/B7</f>
        <v>5.722222222222222</v>
      </c>
      <c r="L7" s="138">
        <f>K7/J7</f>
        <v>5.347871235721703</v>
      </c>
      <c r="M7" s="145">
        <f>D7/J7</f>
        <v>4813.084112149532</v>
      </c>
      <c r="N7" s="135"/>
    </row>
    <row r="8" spans="1:14" ht="18.75" customHeight="1" thickBot="1">
      <c r="A8" s="139"/>
      <c r="B8" s="363">
        <f>SUM(B5:B7)</f>
        <v>2900</v>
      </c>
      <c r="C8" s="364"/>
      <c r="D8" s="363">
        <f>SUM(D5:F7)</f>
        <v>10490</v>
      </c>
      <c r="E8" s="365"/>
      <c r="F8" s="364"/>
      <c r="G8" s="258" t="s">
        <v>1</v>
      </c>
      <c r="H8" s="362"/>
      <c r="I8" s="362"/>
      <c r="J8" s="323" t="s">
        <v>1</v>
      </c>
      <c r="K8" s="324">
        <f>D8/B8</f>
        <v>3.617241379310345</v>
      </c>
      <c r="L8" s="146" t="s">
        <v>1</v>
      </c>
      <c r="M8" s="325">
        <f>SUM(M5:M7)</f>
        <v>10017.831886630245</v>
      </c>
      <c r="N8" s="135"/>
    </row>
    <row r="9" ht="11.25" customHeight="1"/>
    <row r="10" spans="1:4" ht="20.25">
      <c r="A10" s="392" t="s">
        <v>582</v>
      </c>
      <c r="B10" s="393"/>
      <c r="C10" s="342" t="s">
        <v>211</v>
      </c>
      <c r="D10" s="342"/>
    </row>
    <row r="11" spans="3:4" ht="15">
      <c r="C11" s="341">
        <v>100</v>
      </c>
      <c r="D11" s="341"/>
    </row>
    <row r="12" spans="3:4" ht="20.25" customHeight="1">
      <c r="C12" s="256" t="s">
        <v>583</v>
      </c>
      <c r="D12" s="257"/>
    </row>
    <row r="13" spans="1:9" ht="17.25" customHeight="1">
      <c r="A13" s="140" t="s">
        <v>212</v>
      </c>
      <c r="B13" s="14" t="s">
        <v>17</v>
      </c>
      <c r="C13" s="242" t="s">
        <v>584</v>
      </c>
      <c r="D13" s="243"/>
      <c r="E13" s="5" t="s">
        <v>17</v>
      </c>
      <c r="F13" s="386" t="s">
        <v>213</v>
      </c>
      <c r="G13" s="386"/>
      <c r="H13" s="386"/>
      <c r="I13" s="386"/>
    </row>
    <row r="14" spans="3:4" ht="9" customHeight="1">
      <c r="C14" s="385"/>
      <c r="D14" s="385"/>
    </row>
    <row r="15" spans="1:8" ht="16.5" customHeight="1">
      <c r="A15" s="141" t="s">
        <v>214</v>
      </c>
      <c r="B15" s="14"/>
      <c r="C15" s="341" t="s">
        <v>585</v>
      </c>
      <c r="D15" s="385"/>
      <c r="E15" s="387" t="s">
        <v>215</v>
      </c>
      <c r="F15" s="387"/>
      <c r="G15" s="387"/>
      <c r="H15" s="387"/>
    </row>
    <row r="16" spans="1:11" ht="27.75" customHeight="1">
      <c r="A16" s="102"/>
      <c r="C16" s="256" t="s">
        <v>586</v>
      </c>
      <c r="D16" s="257"/>
      <c r="F16" s="347">
        <v>10490</v>
      </c>
      <c r="G16" s="347"/>
      <c r="H16" s="347"/>
      <c r="I16" s="347"/>
      <c r="K16" s="31">
        <f>F16/F17</f>
        <v>3.617241379310345</v>
      </c>
    </row>
    <row r="17" spans="1:10" ht="17.25" customHeight="1">
      <c r="A17" s="140" t="s">
        <v>587</v>
      </c>
      <c r="B17" s="14" t="s">
        <v>17</v>
      </c>
      <c r="C17" s="242" t="s">
        <v>588</v>
      </c>
      <c r="D17" s="243"/>
      <c r="E17" s="5" t="s">
        <v>17</v>
      </c>
      <c r="F17" s="227">
        <v>2900</v>
      </c>
      <c r="G17" s="227"/>
      <c r="H17" s="227"/>
      <c r="I17" s="227"/>
      <c r="J17" s="5" t="s">
        <v>17</v>
      </c>
    </row>
    <row r="18" spans="1:4" ht="6.75" customHeight="1">
      <c r="A18" s="25"/>
      <c r="B18" s="14"/>
      <c r="C18" s="326"/>
      <c r="D18" s="12"/>
    </row>
    <row r="19" spans="1:12" ht="24" customHeight="1">
      <c r="A19" s="255" t="s">
        <v>26</v>
      </c>
      <c r="C19" s="395" t="s">
        <v>589</v>
      </c>
      <c r="D19" s="395"/>
      <c r="E19" s="327"/>
      <c r="F19" s="256" t="s">
        <v>556</v>
      </c>
      <c r="G19" s="256"/>
      <c r="H19" s="256"/>
      <c r="I19" s="256"/>
      <c r="K19" s="212">
        <v>10490</v>
      </c>
      <c r="L19" s="5"/>
    </row>
    <row r="20" spans="1:13" ht="18.75" customHeight="1">
      <c r="A20" s="255"/>
      <c r="B20" s="14" t="s">
        <v>17</v>
      </c>
      <c r="C20" s="394" t="s">
        <v>590</v>
      </c>
      <c r="D20" s="394"/>
      <c r="E20" s="328" t="s">
        <v>17</v>
      </c>
      <c r="F20" s="394" t="s">
        <v>591</v>
      </c>
      <c r="G20" s="394"/>
      <c r="H20" s="394"/>
      <c r="I20" s="394"/>
      <c r="J20" s="14" t="s">
        <v>17</v>
      </c>
      <c r="K20" s="213">
        <v>10017.83</v>
      </c>
      <c r="L20" s="348" t="s">
        <v>357</v>
      </c>
      <c r="M20" s="348"/>
    </row>
    <row r="21" spans="1:12" ht="12.75" customHeight="1">
      <c r="A21" s="102"/>
      <c r="K21" s="5"/>
      <c r="L21" s="14"/>
    </row>
    <row r="22" spans="1:12" ht="14.25" customHeight="1">
      <c r="A22" s="255" t="s">
        <v>27</v>
      </c>
      <c r="C22" s="395" t="s">
        <v>590</v>
      </c>
      <c r="D22" s="395"/>
      <c r="F22" s="395" t="s">
        <v>592</v>
      </c>
      <c r="G22" s="396"/>
      <c r="H22" s="396"/>
      <c r="I22" s="396"/>
      <c r="K22" s="212">
        <v>10017.83</v>
      </c>
      <c r="L22" s="14"/>
    </row>
    <row r="23" spans="1:13" ht="14.25" customHeight="1">
      <c r="A23" s="255"/>
      <c r="B23" s="14" t="s">
        <v>17</v>
      </c>
      <c r="C23" s="394" t="s">
        <v>593</v>
      </c>
      <c r="D23" s="394"/>
      <c r="E23" s="5" t="s">
        <v>17</v>
      </c>
      <c r="F23" s="242" t="s">
        <v>594</v>
      </c>
      <c r="G23" s="243"/>
      <c r="H23" s="243"/>
      <c r="I23" s="243"/>
      <c r="J23" s="14" t="s">
        <v>17</v>
      </c>
      <c r="K23" s="213">
        <v>2900</v>
      </c>
      <c r="L23" s="372" t="s">
        <v>358</v>
      </c>
      <c r="M23" s="372"/>
    </row>
    <row r="24" ht="10.5" customHeight="1"/>
    <row r="25" spans="1:10" ht="25.5" customHeight="1">
      <c r="A25" s="25" t="s">
        <v>25</v>
      </c>
      <c r="B25" s="14" t="s">
        <v>17</v>
      </c>
      <c r="C25" s="112" t="s">
        <v>359</v>
      </c>
      <c r="I25" s="371">
        <v>3.616</v>
      </c>
      <c r="J25" s="371"/>
    </row>
    <row r="26" ht="7.5" customHeight="1"/>
    <row r="27" ht="18" customHeight="1">
      <c r="A27" s="3" t="s">
        <v>360</v>
      </c>
    </row>
    <row r="28" spans="1:13" ht="20.25" customHeight="1">
      <c r="A28" s="348" t="s">
        <v>364</v>
      </c>
      <c r="B28" s="348"/>
      <c r="C28" s="348"/>
      <c r="D28" s="348"/>
      <c r="E28" s="348"/>
      <c r="F28" s="349" t="s">
        <v>368</v>
      </c>
      <c r="G28" s="349"/>
      <c r="H28" s="349"/>
      <c r="I28" s="349"/>
      <c r="J28" s="349"/>
      <c r="K28" s="349"/>
      <c r="L28" s="349"/>
      <c r="M28" s="349"/>
    </row>
    <row r="29" ht="24" customHeight="1">
      <c r="A29" s="4" t="s">
        <v>361</v>
      </c>
    </row>
    <row r="30" spans="1:6" ht="20.25" customHeight="1">
      <c r="A30" s="3" t="s">
        <v>365</v>
      </c>
      <c r="F30" s="3" t="s">
        <v>369</v>
      </c>
    </row>
    <row r="31" ht="21.75" customHeight="1">
      <c r="A31" s="4" t="s">
        <v>362</v>
      </c>
    </row>
    <row r="32" spans="1:6" ht="20.25" customHeight="1">
      <c r="A32" s="3" t="s">
        <v>366</v>
      </c>
      <c r="F32" s="3" t="s">
        <v>370</v>
      </c>
    </row>
    <row r="33" ht="25.5" customHeight="1">
      <c r="A33" s="4" t="s">
        <v>363</v>
      </c>
    </row>
    <row r="34" spans="1:7" ht="20.25" customHeight="1">
      <c r="A34" s="348" t="s">
        <v>367</v>
      </c>
      <c r="B34" s="348"/>
      <c r="C34" s="348"/>
      <c r="D34" s="348"/>
      <c r="E34" s="348"/>
      <c r="G34" s="3" t="s">
        <v>371</v>
      </c>
    </row>
    <row r="35" ht="30" customHeight="1">
      <c r="A35" s="142" t="s">
        <v>164</v>
      </c>
    </row>
    <row r="36" ht="17.25" customHeight="1">
      <c r="A36" s="12" t="s">
        <v>557</v>
      </c>
    </row>
    <row r="37" ht="15" customHeight="1">
      <c r="A37" s="12" t="s">
        <v>558</v>
      </c>
    </row>
    <row r="38" ht="17.25" customHeight="1">
      <c r="A38" s="4" t="s">
        <v>559</v>
      </c>
    </row>
    <row r="39" ht="15" customHeight="1">
      <c r="A39" s="4" t="s">
        <v>560</v>
      </c>
    </row>
    <row r="40" ht="17.25" customHeight="1">
      <c r="A40" s="4" t="s">
        <v>561</v>
      </c>
    </row>
    <row r="41" ht="15" customHeight="1">
      <c r="A41" s="4" t="s">
        <v>562</v>
      </c>
    </row>
    <row r="42" ht="17.25" customHeight="1">
      <c r="A42" s="4" t="s">
        <v>563</v>
      </c>
    </row>
    <row r="43" ht="15" customHeight="1">
      <c r="A43" s="4" t="s">
        <v>564</v>
      </c>
    </row>
    <row r="44" ht="17.25" customHeight="1">
      <c r="A44" s="4" t="s">
        <v>565</v>
      </c>
    </row>
    <row r="45" ht="17.25" customHeight="1">
      <c r="A45" s="4" t="s">
        <v>566</v>
      </c>
    </row>
    <row r="46" ht="16.5" customHeight="1">
      <c r="A46" s="4" t="s">
        <v>567</v>
      </c>
    </row>
    <row r="47" ht="15" customHeight="1">
      <c r="A47" s="4" t="s">
        <v>568</v>
      </c>
    </row>
  </sheetData>
  <mergeCells count="55">
    <mergeCell ref="A19:A20"/>
    <mergeCell ref="J2:J3"/>
    <mergeCell ref="K2:K3"/>
    <mergeCell ref="C20:D20"/>
    <mergeCell ref="F20:I20"/>
    <mergeCell ref="C14:D14"/>
    <mergeCell ref="C12:D12"/>
    <mergeCell ref="C10:D10"/>
    <mergeCell ref="C11:D11"/>
    <mergeCell ref="C19:D19"/>
    <mergeCell ref="C13:D13"/>
    <mergeCell ref="C23:D23"/>
    <mergeCell ref="F22:I22"/>
    <mergeCell ref="F23:I23"/>
    <mergeCell ref="C22:D22"/>
    <mergeCell ref="G1:I1"/>
    <mergeCell ref="G2:I2"/>
    <mergeCell ref="C15:D15"/>
    <mergeCell ref="F19:I19"/>
    <mergeCell ref="F13:I13"/>
    <mergeCell ref="E15:H15"/>
    <mergeCell ref="D5:F5"/>
    <mergeCell ref="B5:C5"/>
    <mergeCell ref="D6:F6"/>
    <mergeCell ref="A10:B10"/>
    <mergeCell ref="A34:E34"/>
    <mergeCell ref="F28:M28"/>
    <mergeCell ref="L2:L3"/>
    <mergeCell ref="G5:I5"/>
    <mergeCell ref="G6:I6"/>
    <mergeCell ref="G3:I3"/>
    <mergeCell ref="B6:C6"/>
    <mergeCell ref="G8:I8"/>
    <mergeCell ref="B8:C8"/>
    <mergeCell ref="D8:F8"/>
    <mergeCell ref="F17:I17"/>
    <mergeCell ref="M2:M3"/>
    <mergeCell ref="F16:I16"/>
    <mergeCell ref="A28:E28"/>
    <mergeCell ref="B7:C7"/>
    <mergeCell ref="G7:I7"/>
    <mergeCell ref="I25:J25"/>
    <mergeCell ref="L20:M20"/>
    <mergeCell ref="L23:M23"/>
    <mergeCell ref="D7:F7"/>
    <mergeCell ref="A1:A2"/>
    <mergeCell ref="A22:A23"/>
    <mergeCell ref="C16:D16"/>
    <mergeCell ref="C17:D17"/>
    <mergeCell ref="D4:F4"/>
    <mergeCell ref="B4:C4"/>
    <mergeCell ref="B1:F1"/>
    <mergeCell ref="B2:F2"/>
    <mergeCell ref="B3:C3"/>
    <mergeCell ref="D3:F3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A1" sqref="A1"/>
    </sheetView>
  </sheetViews>
  <sheetFormatPr defaultColWidth="9.00390625" defaultRowHeight="12.75"/>
  <cols>
    <col min="1" max="1" width="11.00390625" style="4" customWidth="1"/>
    <col min="2" max="2" width="5.75390625" style="4" customWidth="1"/>
    <col min="3" max="3" width="29.625" style="4" customWidth="1"/>
    <col min="4" max="4" width="20.625" style="4" customWidth="1"/>
    <col min="5" max="5" width="19.625" style="4" customWidth="1"/>
    <col min="6" max="16384" width="9.125" style="4" customWidth="1"/>
  </cols>
  <sheetData>
    <row r="1" spans="1:3" ht="20.25">
      <c r="A1" s="6" t="s">
        <v>10</v>
      </c>
      <c r="C1" s="6"/>
    </row>
    <row r="2" ht="6.75" customHeight="1"/>
    <row r="3" ht="15">
      <c r="A3" s="4" t="s">
        <v>538</v>
      </c>
    </row>
    <row r="4" ht="15">
      <c r="A4" s="4" t="s">
        <v>539</v>
      </c>
    </row>
    <row r="5" ht="12" customHeight="1" thickBot="1"/>
    <row r="6" spans="1:5" ht="19.5" customHeight="1">
      <c r="A6" s="401" t="s">
        <v>35</v>
      </c>
      <c r="B6" s="338"/>
      <c r="C6" s="289"/>
      <c r="D6" s="399" t="s">
        <v>87</v>
      </c>
      <c r="E6" s="400"/>
    </row>
    <row r="7" spans="1:5" ht="15" customHeight="1" thickBot="1">
      <c r="A7" s="147"/>
      <c r="B7" s="8"/>
      <c r="C7" s="51"/>
      <c r="D7" s="150" t="s">
        <v>88</v>
      </c>
      <c r="E7" s="52" t="s">
        <v>89</v>
      </c>
    </row>
    <row r="8" spans="1:5" ht="15" customHeight="1">
      <c r="A8" s="84" t="s">
        <v>90</v>
      </c>
      <c r="B8" s="12"/>
      <c r="C8" s="84"/>
      <c r="D8" s="17">
        <v>600</v>
      </c>
      <c r="E8" s="151">
        <v>540</v>
      </c>
    </row>
    <row r="9" spans="1:5" ht="15" customHeight="1">
      <c r="A9" s="84" t="s">
        <v>91</v>
      </c>
      <c r="B9" s="12"/>
      <c r="C9" s="84"/>
      <c r="D9" s="17">
        <v>5</v>
      </c>
      <c r="E9" s="151">
        <v>6</v>
      </c>
    </row>
    <row r="10" spans="1:5" ht="15" customHeight="1">
      <c r="A10" s="84" t="s">
        <v>92</v>
      </c>
      <c r="B10" s="12"/>
      <c r="C10" s="84"/>
      <c r="D10" s="17">
        <v>48</v>
      </c>
      <c r="E10" s="151">
        <v>72</v>
      </c>
    </row>
    <row r="11" spans="1:5" ht="15.75" customHeight="1">
      <c r="A11" s="84" t="s">
        <v>93</v>
      </c>
      <c r="B11" s="12"/>
      <c r="C11" s="306"/>
      <c r="D11" s="17">
        <v>1</v>
      </c>
      <c r="E11" s="152" t="s">
        <v>1</v>
      </c>
    </row>
    <row r="12" spans="1:5" ht="15" customHeight="1">
      <c r="A12" s="84" t="s">
        <v>94</v>
      </c>
      <c r="B12" s="12"/>
      <c r="C12" s="84"/>
      <c r="D12" s="17">
        <v>4</v>
      </c>
      <c r="E12" s="151">
        <v>3</v>
      </c>
    </row>
    <row r="13" spans="1:5" ht="15.75" customHeight="1">
      <c r="A13" s="84" t="s">
        <v>95</v>
      </c>
      <c r="B13" s="12"/>
      <c r="C13" s="84"/>
      <c r="D13" s="17">
        <v>40</v>
      </c>
      <c r="E13" s="151">
        <v>44</v>
      </c>
    </row>
    <row r="14" spans="1:5" ht="14.25" customHeight="1">
      <c r="A14" s="84" t="s">
        <v>96</v>
      </c>
      <c r="B14" s="12"/>
      <c r="C14" s="84"/>
      <c r="D14" s="17">
        <v>20</v>
      </c>
      <c r="E14" s="151">
        <v>18</v>
      </c>
    </row>
    <row r="15" spans="1:5" ht="15.75" customHeight="1">
      <c r="A15" s="84" t="s">
        <v>97</v>
      </c>
      <c r="B15" s="12"/>
      <c r="C15" s="84"/>
      <c r="D15" s="153" t="s">
        <v>1</v>
      </c>
      <c r="E15" s="151">
        <v>60</v>
      </c>
    </row>
    <row r="16" spans="1:5" ht="16.5" customHeight="1" thickBot="1">
      <c r="A16" s="307" t="s">
        <v>98</v>
      </c>
      <c r="B16" s="12"/>
      <c r="C16" s="307"/>
      <c r="D16" s="17">
        <v>20</v>
      </c>
      <c r="E16" s="151">
        <v>12</v>
      </c>
    </row>
    <row r="17" spans="1:5" ht="21" customHeight="1" thickBot="1">
      <c r="A17" s="308" t="s">
        <v>224</v>
      </c>
      <c r="B17" s="309"/>
      <c r="C17" s="308"/>
      <c r="D17" s="310">
        <f>D9+D10+D11+D12+D13+D14+D16</f>
        <v>138</v>
      </c>
      <c r="E17" s="311">
        <f>E9+E10+E12+E13+E14+E15+E16</f>
        <v>215</v>
      </c>
    </row>
    <row r="18" ht="6.75" customHeight="1"/>
    <row r="19" spans="1:3" ht="18.75" customHeight="1">
      <c r="A19" s="47" t="s">
        <v>99</v>
      </c>
      <c r="C19" s="47"/>
    </row>
    <row r="20" spans="1:3" ht="15.75" customHeight="1">
      <c r="A20" s="3" t="s">
        <v>100</v>
      </c>
      <c r="C20" s="3"/>
    </row>
    <row r="21" spans="1:3" ht="12.75" customHeight="1">
      <c r="A21" s="3" t="s">
        <v>101</v>
      </c>
      <c r="C21" s="3"/>
    </row>
    <row r="22" spans="1:3" ht="15" customHeight="1">
      <c r="A22" s="3" t="s">
        <v>102</v>
      </c>
      <c r="C22" s="3"/>
    </row>
    <row r="23" spans="1:3" ht="21" customHeight="1">
      <c r="A23" s="7" t="s">
        <v>6</v>
      </c>
      <c r="C23" s="7"/>
    </row>
    <row r="24" ht="17.25" customHeight="1">
      <c r="A24" s="4" t="s">
        <v>540</v>
      </c>
    </row>
    <row r="25" spans="1:3" ht="21" customHeight="1">
      <c r="A25" s="3" t="s">
        <v>550</v>
      </c>
      <c r="C25" s="3"/>
    </row>
    <row r="26" spans="1:3" ht="22.5" customHeight="1">
      <c r="A26" s="3" t="s">
        <v>551</v>
      </c>
      <c r="C26" s="3"/>
    </row>
    <row r="27" ht="7.5" customHeight="1"/>
    <row r="28" ht="16.5" customHeight="1">
      <c r="A28" s="4" t="s">
        <v>541</v>
      </c>
    </row>
    <row r="29" spans="1:3" ht="21" customHeight="1">
      <c r="A29" s="3" t="s">
        <v>552</v>
      </c>
      <c r="C29" s="3"/>
    </row>
    <row r="30" spans="1:3" ht="22.5" customHeight="1">
      <c r="A30" s="3" t="s">
        <v>553</v>
      </c>
      <c r="C30" s="3"/>
    </row>
    <row r="31" ht="21.75" customHeight="1">
      <c r="A31" s="4" t="s">
        <v>221</v>
      </c>
    </row>
    <row r="32" spans="1:3" s="3" customFormat="1" ht="21.75" customHeight="1">
      <c r="A32" s="154" t="s">
        <v>223</v>
      </c>
      <c r="C32" s="154"/>
    </row>
    <row r="33" s="3" customFormat="1" ht="16.5" customHeight="1">
      <c r="A33" s="3" t="s">
        <v>222</v>
      </c>
    </row>
    <row r="34" ht="13.5" customHeight="1"/>
    <row r="35" spans="1:3" s="3" customFormat="1" ht="20.25" customHeight="1">
      <c r="A35" s="154" t="s">
        <v>554</v>
      </c>
      <c r="C35" s="154"/>
    </row>
    <row r="36" ht="5.25" customHeight="1"/>
    <row r="37" spans="1:3" s="3" customFormat="1" ht="24.75" customHeight="1">
      <c r="A37" s="154" t="s">
        <v>555</v>
      </c>
      <c r="C37" s="154"/>
    </row>
    <row r="38" ht="9" customHeight="1">
      <c r="A38" s="4" t="s">
        <v>9</v>
      </c>
    </row>
    <row r="39" spans="1:5" s="298" customFormat="1" ht="19.5" customHeight="1">
      <c r="A39" s="312">
        <v>600</v>
      </c>
      <c r="B39" s="298" t="s">
        <v>17</v>
      </c>
      <c r="C39" s="313">
        <f>A39/A40</f>
        <v>0.8130081300813008</v>
      </c>
      <c r="D39" s="314">
        <v>138</v>
      </c>
      <c r="E39" s="313" t="s">
        <v>542</v>
      </c>
    </row>
    <row r="40" spans="1:5" s="298" customFormat="1" ht="15.75">
      <c r="A40" s="298">
        <v>738</v>
      </c>
      <c r="C40" s="313"/>
      <c r="D40" s="314">
        <v>738</v>
      </c>
      <c r="E40" s="315"/>
    </row>
    <row r="41" spans="3:5" s="298" customFormat="1" ht="8.25" customHeight="1">
      <c r="C41" s="313"/>
      <c r="D41" s="314"/>
      <c r="E41" s="315"/>
    </row>
    <row r="42" spans="1:5" s="298" customFormat="1" ht="16.5" customHeight="1">
      <c r="A42" s="312">
        <v>540</v>
      </c>
      <c r="B42" s="315" t="s">
        <v>17</v>
      </c>
      <c r="C42" s="313">
        <f>A42/A43</f>
        <v>0.7152317880794702</v>
      </c>
      <c r="D42" s="316">
        <v>255</v>
      </c>
      <c r="E42" s="313" t="s">
        <v>543</v>
      </c>
    </row>
    <row r="43" spans="1:4" s="298" customFormat="1" ht="15.75">
      <c r="A43" s="298">
        <v>755</v>
      </c>
      <c r="D43" s="317">
        <v>755</v>
      </c>
    </row>
    <row r="44" ht="30.75" customHeight="1">
      <c r="A44" s="142" t="s">
        <v>164</v>
      </c>
    </row>
    <row r="45" spans="1:3" ht="15">
      <c r="A45" s="135" t="s">
        <v>544</v>
      </c>
      <c r="C45" s="135"/>
    </row>
    <row r="46" spans="1:3" ht="15">
      <c r="A46" s="135" t="s">
        <v>545</v>
      </c>
      <c r="C46" s="135"/>
    </row>
    <row r="47" spans="1:3" ht="15">
      <c r="A47" s="135" t="s">
        <v>546</v>
      </c>
      <c r="C47" s="135"/>
    </row>
    <row r="48" ht="15">
      <c r="A48" s="4" t="s">
        <v>547</v>
      </c>
    </row>
    <row r="49" ht="15">
      <c r="A49" s="4" t="s">
        <v>548</v>
      </c>
    </row>
    <row r="50" ht="15">
      <c r="A50" s="4" t="s">
        <v>549</v>
      </c>
    </row>
    <row r="51" ht="21.75" customHeight="1"/>
  </sheetData>
  <mergeCells count="2">
    <mergeCell ref="D6:E6"/>
    <mergeCell ref="A6:C6"/>
  </mergeCells>
  <printOptions/>
  <pageMargins left="0.5905511811023623" right="0" top="0.1968503937007874" bottom="0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B21" sqref="B21"/>
    </sheetView>
  </sheetViews>
  <sheetFormatPr defaultColWidth="9.00390625" defaultRowHeight="12.75"/>
  <cols>
    <col min="1" max="1" width="8.625" style="4" customWidth="1"/>
    <col min="2" max="2" width="16.75390625" style="4" customWidth="1"/>
    <col min="3" max="3" width="10.00390625" style="4" customWidth="1"/>
    <col min="4" max="4" width="7.625" style="4" customWidth="1"/>
    <col min="5" max="5" width="10.75390625" style="4" customWidth="1"/>
    <col min="6" max="6" width="6.875" style="4" customWidth="1"/>
    <col min="7" max="7" width="8.375" style="4" customWidth="1"/>
    <col min="8" max="8" width="5.75390625" style="4" customWidth="1"/>
    <col min="9" max="9" width="17.25390625" style="4" customWidth="1"/>
    <col min="10" max="16384" width="9.125" style="4" customWidth="1"/>
  </cols>
  <sheetData>
    <row r="1" ht="20.25">
      <c r="A1" s="6" t="s">
        <v>12</v>
      </c>
    </row>
    <row r="4" ht="15">
      <c r="A4" s="4" t="s">
        <v>103</v>
      </c>
    </row>
    <row r="5" ht="15.75" thickBot="1">
      <c r="A5" s="9"/>
    </row>
    <row r="6" spans="1:9" ht="22.5" customHeight="1">
      <c r="A6" s="405"/>
      <c r="B6" s="406"/>
      <c r="C6" s="402" t="s">
        <v>104</v>
      </c>
      <c r="D6" s="403"/>
      <c r="E6" s="403"/>
      <c r="F6" s="408"/>
      <c r="G6" s="402" t="s">
        <v>105</v>
      </c>
      <c r="H6" s="403"/>
      <c r="I6" s="404"/>
    </row>
    <row r="7" spans="1:9" ht="16.5" customHeight="1">
      <c r="A7" s="407" t="s">
        <v>109</v>
      </c>
      <c r="B7" s="376"/>
      <c r="C7" s="413" t="s">
        <v>31</v>
      </c>
      <c r="D7" s="414"/>
      <c r="E7" s="413" t="s">
        <v>107</v>
      </c>
      <c r="F7" s="414"/>
      <c r="G7" s="413" t="s">
        <v>31</v>
      </c>
      <c r="H7" s="414"/>
      <c r="I7" s="57" t="s">
        <v>107</v>
      </c>
    </row>
    <row r="8" spans="1:9" ht="13.5" customHeight="1" thickBot="1">
      <c r="A8" s="1"/>
      <c r="B8" s="8"/>
      <c r="C8" s="409" t="s">
        <v>106</v>
      </c>
      <c r="D8" s="410"/>
      <c r="E8" s="409" t="s">
        <v>108</v>
      </c>
      <c r="F8" s="410"/>
      <c r="G8" s="409" t="s">
        <v>106</v>
      </c>
      <c r="H8" s="410"/>
      <c r="I8" s="56" t="s">
        <v>108</v>
      </c>
    </row>
    <row r="9" spans="1:9" ht="15">
      <c r="A9" s="401" t="s">
        <v>110</v>
      </c>
      <c r="B9" s="339"/>
      <c r="C9" s="411">
        <v>560</v>
      </c>
      <c r="D9" s="412"/>
      <c r="E9" s="411">
        <v>35.6</v>
      </c>
      <c r="F9" s="412"/>
      <c r="G9" s="411">
        <v>260</v>
      </c>
      <c r="H9" s="412"/>
      <c r="I9" s="160">
        <v>10.2</v>
      </c>
    </row>
    <row r="10" spans="1:9" ht="15">
      <c r="A10" s="421" t="s">
        <v>111</v>
      </c>
      <c r="B10" s="375"/>
      <c r="C10" s="411">
        <v>240</v>
      </c>
      <c r="D10" s="412"/>
      <c r="E10" s="411">
        <v>9.6</v>
      </c>
      <c r="F10" s="412"/>
      <c r="G10" s="411">
        <v>220</v>
      </c>
      <c r="H10" s="412"/>
      <c r="I10" s="161">
        <v>9</v>
      </c>
    </row>
    <row r="11" spans="1:9" ht="15.75" thickBot="1">
      <c r="A11" s="421" t="s">
        <v>112</v>
      </c>
      <c r="B11" s="375"/>
      <c r="C11" s="411">
        <v>100</v>
      </c>
      <c r="D11" s="412"/>
      <c r="E11" s="419">
        <v>5</v>
      </c>
      <c r="F11" s="420"/>
      <c r="G11" s="411">
        <v>380</v>
      </c>
      <c r="H11" s="412"/>
      <c r="I11" s="160">
        <v>29.6</v>
      </c>
    </row>
    <row r="12" spans="1:9" ht="23.25" customHeight="1">
      <c r="A12" s="424" t="s">
        <v>58</v>
      </c>
      <c r="B12" s="425"/>
      <c r="C12" s="417">
        <f>SUM(C9:D11)</f>
        <v>900</v>
      </c>
      <c r="D12" s="418"/>
      <c r="E12" s="417">
        <f>SUM(E9:F11)</f>
        <v>50.2</v>
      </c>
      <c r="F12" s="418"/>
      <c r="G12" s="417">
        <f>SUM(G9:H11)</f>
        <v>860</v>
      </c>
      <c r="H12" s="418"/>
      <c r="I12" s="162">
        <f>SUM(I9:I11)</f>
        <v>48.8</v>
      </c>
    </row>
    <row r="13" spans="1:9" ht="6" customHeight="1" thickBot="1">
      <c r="A13" s="422"/>
      <c r="B13" s="423"/>
      <c r="C13" s="415"/>
      <c r="D13" s="416"/>
      <c r="E13" s="415"/>
      <c r="F13" s="416"/>
      <c r="G13" s="415"/>
      <c r="H13" s="416"/>
      <c r="I13" s="158"/>
    </row>
    <row r="14" spans="1:9" ht="15">
      <c r="A14" s="15"/>
      <c r="B14" s="15"/>
      <c r="C14" s="159"/>
      <c r="D14" s="159"/>
      <c r="E14" s="159"/>
      <c r="F14" s="159"/>
      <c r="G14" s="159"/>
      <c r="H14" s="159"/>
      <c r="I14" s="159"/>
    </row>
    <row r="15" ht="18.75" customHeight="1">
      <c r="A15" s="47" t="s">
        <v>113</v>
      </c>
    </row>
    <row r="16" ht="25.5" customHeight="1">
      <c r="A16" s="3" t="s">
        <v>114</v>
      </c>
    </row>
    <row r="17" ht="15">
      <c r="A17" s="3" t="s">
        <v>115</v>
      </c>
    </row>
    <row r="18" ht="15">
      <c r="A18" s="3" t="s">
        <v>116</v>
      </c>
    </row>
    <row r="19" ht="12.75" customHeight="1">
      <c r="A19" s="24" t="s">
        <v>86</v>
      </c>
    </row>
    <row r="20" ht="15">
      <c r="A20" s="4" t="s">
        <v>117</v>
      </c>
    </row>
    <row r="21" ht="15">
      <c r="A21" s="4" t="s">
        <v>118</v>
      </c>
    </row>
    <row r="22" ht="36" customHeight="1">
      <c r="A22" s="7" t="s">
        <v>6</v>
      </c>
    </row>
    <row r="23" spans="1:5" ht="24" customHeight="1">
      <c r="A23" s="7"/>
      <c r="D23" s="32"/>
      <c r="E23" s="198" t="s">
        <v>326</v>
      </c>
    </row>
    <row r="24" spans="1:5" ht="18.75">
      <c r="A24" s="4" t="s">
        <v>325</v>
      </c>
      <c r="D24" s="112" t="s">
        <v>328</v>
      </c>
      <c r="E24" s="32" t="s">
        <v>327</v>
      </c>
    </row>
    <row r="25" spans="4:5" ht="21.75" customHeight="1">
      <c r="D25" s="32"/>
      <c r="E25" s="198" t="s">
        <v>326</v>
      </c>
    </row>
    <row r="26" spans="1:5" ht="18.75">
      <c r="A26" s="4" t="s">
        <v>329</v>
      </c>
      <c r="D26" s="112" t="s">
        <v>328</v>
      </c>
      <c r="E26" s="32" t="s">
        <v>327</v>
      </c>
    </row>
    <row r="27" spans="4:5" ht="21.75" customHeight="1">
      <c r="D27" s="32"/>
      <c r="E27" s="198"/>
    </row>
    <row r="28" spans="1:7" ht="20.25">
      <c r="A28" s="4" t="s">
        <v>330</v>
      </c>
      <c r="D28" s="112" t="s">
        <v>332</v>
      </c>
      <c r="E28" s="32"/>
      <c r="G28" s="4" t="s">
        <v>331</v>
      </c>
    </row>
    <row r="29" ht="24.75" customHeight="1">
      <c r="A29" s="4" t="s">
        <v>333</v>
      </c>
    </row>
    <row r="30" s="3" customFormat="1" ht="24.75" customHeight="1">
      <c r="A30" s="3" t="s">
        <v>336</v>
      </c>
    </row>
    <row r="31" ht="33" customHeight="1">
      <c r="A31" s="4" t="s">
        <v>334</v>
      </c>
    </row>
    <row r="32" s="3" customFormat="1" ht="24" customHeight="1">
      <c r="A32" s="3" t="s">
        <v>335</v>
      </c>
    </row>
  </sheetData>
  <mergeCells count="30">
    <mergeCell ref="E7:F7"/>
    <mergeCell ref="C13:D13"/>
    <mergeCell ref="E13:F13"/>
    <mergeCell ref="A11:B11"/>
    <mergeCell ref="A10:B10"/>
    <mergeCell ref="C10:D10"/>
    <mergeCell ref="E10:F10"/>
    <mergeCell ref="C11:D11"/>
    <mergeCell ref="A13:B13"/>
    <mergeCell ref="A12:B12"/>
    <mergeCell ref="C7:D7"/>
    <mergeCell ref="G13:H13"/>
    <mergeCell ref="C12:D12"/>
    <mergeCell ref="G12:H12"/>
    <mergeCell ref="E12:F12"/>
    <mergeCell ref="E8:F8"/>
    <mergeCell ref="E9:F9"/>
    <mergeCell ref="G10:H10"/>
    <mergeCell ref="G11:H11"/>
    <mergeCell ref="E11:F11"/>
    <mergeCell ref="G6:I6"/>
    <mergeCell ref="A6:B6"/>
    <mergeCell ref="A9:B9"/>
    <mergeCell ref="A7:B7"/>
    <mergeCell ref="C6:F6"/>
    <mergeCell ref="G8:H8"/>
    <mergeCell ref="G9:H9"/>
    <mergeCell ref="G7:H7"/>
    <mergeCell ref="C8:D8"/>
    <mergeCell ref="C9:D9"/>
  </mergeCells>
  <printOptions/>
  <pageMargins left="0.7874015748031497" right="0.3937007874015748" top="0.3937007874015748" bottom="0.3937007874015748" header="0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Vympel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cp:keywords/>
  <dc:description/>
  <cp:lastModifiedBy>Galina</cp:lastModifiedBy>
  <cp:lastPrinted>2000-12-21T13:34:55Z</cp:lastPrinted>
  <dcterms:created xsi:type="dcterms:W3CDTF">2000-02-17T09:18:31Z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